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bd5ad4b5bcd990/ALL MEETINGS/2026-27/1 APRIL 2026/FINANCE/"/>
    </mc:Choice>
  </mc:AlternateContent>
  <xr:revisionPtr revIDLastSave="20" documentId="8_{2B02CD39-3D18-497C-BF60-C2E2BAE3F74A}" xr6:coauthVersionLast="47" xr6:coauthVersionMax="47" xr10:uidLastSave="{97A6A03F-8D94-47C3-8223-1ECABB51653D}"/>
  <bookViews>
    <workbookView xWindow="-108" yWindow="-108" windowWidth="23256" windowHeight="12456" activeTab="2" xr2:uid="{6922E46D-C384-43CF-9971-58162A6543A9}"/>
  </bookViews>
  <sheets>
    <sheet name="Payments" sheetId="1" r:id="rId1"/>
    <sheet name="Income" sheetId="2" r:id="rId2"/>
    <sheet name="Bank Rec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B8" i="3"/>
  <c r="B27" i="3" s="1"/>
  <c r="B28" i="3" s="1"/>
  <c r="B29" i="3" s="1"/>
  <c r="L4" i="3"/>
  <c r="P7" i="3" s="1"/>
  <c r="C4" i="3"/>
  <c r="B1" i="3"/>
  <c r="C26" i="2"/>
  <c r="D31" i="1"/>
  <c r="C31" i="1"/>
  <c r="E28" i="1"/>
  <c r="E22" i="1"/>
  <c r="E20" i="1"/>
  <c r="E31" i="1" s="1"/>
  <c r="E8" i="3" l="1"/>
  <c r="G7" i="3"/>
  <c r="D8" i="3"/>
  <c r="B9" i="3"/>
  <c r="B10" i="3" s="1"/>
  <c r="F10" i="3" s="1"/>
  <c r="F29" i="3"/>
  <c r="B30" i="3"/>
  <c r="B31" i="3" s="1"/>
  <c r="B32" i="3" s="1"/>
  <c r="B33" i="3" s="1"/>
  <c r="C32" i="3"/>
  <c r="I7" i="3"/>
  <c r="D27" i="3"/>
  <c r="E27" i="3"/>
  <c r="R7" i="3"/>
  <c r="E29" i="3"/>
  <c r="D9" i="3"/>
  <c r="E9" i="3"/>
  <c r="F9" i="3"/>
  <c r="C27" i="3"/>
  <c r="F8" i="3"/>
  <c r="K8" i="3"/>
  <c r="C8" i="3"/>
  <c r="F27" i="3"/>
  <c r="E30" i="3"/>
  <c r="C28" i="3"/>
  <c r="E28" i="3"/>
  <c r="D10" i="3"/>
  <c r="E31" i="3"/>
  <c r="C30" i="3"/>
  <c r="D30" i="3"/>
  <c r="F30" i="3"/>
  <c r="D28" i="3"/>
  <c r="F28" i="3"/>
  <c r="C29" i="3"/>
  <c r="C9" i="3"/>
  <c r="G26" i="3"/>
  <c r="D29" i="3"/>
  <c r="C10" i="3" l="1"/>
  <c r="F32" i="3"/>
  <c r="B11" i="3"/>
  <c r="D32" i="3"/>
  <c r="F31" i="3"/>
  <c r="E10" i="3"/>
  <c r="K10" i="3"/>
  <c r="D31" i="3"/>
  <c r="C31" i="3"/>
  <c r="K9" i="3"/>
  <c r="N9" i="3" s="1"/>
  <c r="B34" i="3"/>
  <c r="C33" i="3"/>
  <c r="F33" i="3"/>
  <c r="D33" i="3"/>
  <c r="E33" i="3"/>
  <c r="E32" i="3"/>
  <c r="L10" i="3"/>
  <c r="O10" i="3"/>
  <c r="N10" i="3"/>
  <c r="M10" i="3"/>
  <c r="K11" i="3"/>
  <c r="C11" i="3"/>
  <c r="F11" i="3"/>
  <c r="E11" i="3"/>
  <c r="D11" i="3"/>
  <c r="B12" i="3"/>
  <c r="O8" i="3"/>
  <c r="N8" i="3"/>
  <c r="M8" i="3"/>
  <c r="L8" i="3"/>
  <c r="G8" i="3"/>
  <c r="G27" i="3"/>
  <c r="I26" i="3"/>
  <c r="B35" i="3"/>
  <c r="F34" i="3"/>
  <c r="L9" i="3" l="1"/>
  <c r="M9" i="3"/>
  <c r="O9" i="3"/>
  <c r="E34" i="3"/>
  <c r="C34" i="3"/>
  <c r="D34" i="3"/>
  <c r="G28" i="3"/>
  <c r="I27" i="3"/>
  <c r="I8" i="3"/>
  <c r="G9" i="3"/>
  <c r="B36" i="3"/>
  <c r="C35" i="3"/>
  <c r="E35" i="3"/>
  <c r="F35" i="3"/>
  <c r="D35" i="3"/>
  <c r="N11" i="3"/>
  <c r="L11" i="3"/>
  <c r="O11" i="3"/>
  <c r="M11" i="3"/>
  <c r="K12" i="3"/>
  <c r="F12" i="3"/>
  <c r="E12" i="3"/>
  <c r="D12" i="3"/>
  <c r="B13" i="3"/>
  <c r="C12" i="3"/>
  <c r="P8" i="3"/>
  <c r="G10" i="3" l="1"/>
  <c r="I9" i="3"/>
  <c r="B37" i="3"/>
  <c r="C36" i="3"/>
  <c r="E36" i="3"/>
  <c r="F36" i="3"/>
  <c r="D36" i="3"/>
  <c r="R8" i="3"/>
  <c r="P9" i="3"/>
  <c r="K13" i="3"/>
  <c r="B14" i="3"/>
  <c r="F13" i="3"/>
  <c r="E13" i="3"/>
  <c r="D13" i="3"/>
  <c r="C13" i="3"/>
  <c r="I28" i="3"/>
  <c r="G29" i="3"/>
  <c r="L12" i="3"/>
  <c r="M12" i="3"/>
  <c r="O12" i="3"/>
  <c r="N12" i="3"/>
  <c r="B38" i="3" l="1"/>
  <c r="F37" i="3"/>
  <c r="E37" i="3"/>
  <c r="D37" i="3"/>
  <c r="C37" i="3"/>
  <c r="G30" i="3"/>
  <c r="I29" i="3"/>
  <c r="G11" i="3"/>
  <c r="I10" i="3"/>
  <c r="N13" i="3"/>
  <c r="M13" i="3"/>
  <c r="L13" i="3"/>
  <c r="O13" i="3"/>
  <c r="R9" i="3"/>
  <c r="P10" i="3"/>
  <c r="B15" i="3"/>
  <c r="K14" i="3"/>
  <c r="D14" i="3"/>
  <c r="F14" i="3"/>
  <c r="E14" i="3"/>
  <c r="C14" i="3"/>
  <c r="I11" i="3" l="1"/>
  <c r="G12" i="3"/>
  <c r="G31" i="3"/>
  <c r="I30" i="3"/>
  <c r="N14" i="3"/>
  <c r="O14" i="3"/>
  <c r="L14" i="3"/>
  <c r="M14" i="3"/>
  <c r="F38" i="3"/>
  <c r="F39" i="3" s="1"/>
  <c r="C38" i="3"/>
  <c r="C39" i="3" s="1"/>
  <c r="D38" i="3"/>
  <c r="D39" i="3" s="1"/>
  <c r="E38" i="3"/>
  <c r="E39" i="3" s="1"/>
  <c r="K15" i="3"/>
  <c r="E15" i="3"/>
  <c r="D15" i="3"/>
  <c r="C15" i="3"/>
  <c r="B16" i="3"/>
  <c r="F15" i="3"/>
  <c r="R10" i="3"/>
  <c r="P11" i="3"/>
  <c r="O15" i="3" l="1"/>
  <c r="N15" i="3"/>
  <c r="M15" i="3"/>
  <c r="L15" i="3"/>
  <c r="I31" i="3"/>
  <c r="G32" i="3"/>
  <c r="P12" i="3"/>
  <c r="R11" i="3"/>
  <c r="I12" i="3"/>
  <c r="G13" i="3"/>
  <c r="F16" i="3"/>
  <c r="E16" i="3"/>
  <c r="D16" i="3"/>
  <c r="C16" i="3"/>
  <c r="K16" i="3"/>
  <c r="B17" i="3"/>
  <c r="F17" i="3" l="1"/>
  <c r="K17" i="3"/>
  <c r="E17" i="3"/>
  <c r="C17" i="3"/>
  <c r="B18" i="3"/>
  <c r="D17" i="3"/>
  <c r="N16" i="3"/>
  <c r="L16" i="3"/>
  <c r="M16" i="3"/>
  <c r="O16" i="3"/>
  <c r="I13" i="3"/>
  <c r="G14" i="3"/>
  <c r="R12" i="3"/>
  <c r="P13" i="3"/>
  <c r="G33" i="3"/>
  <c r="I32" i="3"/>
  <c r="I33" i="3" l="1"/>
  <c r="G34" i="3"/>
  <c r="R13" i="3"/>
  <c r="P14" i="3"/>
  <c r="G15" i="3"/>
  <c r="I14" i="3"/>
  <c r="B19" i="3"/>
  <c r="K18" i="3"/>
  <c r="F18" i="3"/>
  <c r="E18" i="3"/>
  <c r="D18" i="3"/>
  <c r="C18" i="3"/>
  <c r="O17" i="3"/>
  <c r="N17" i="3"/>
  <c r="M17" i="3"/>
  <c r="L17" i="3"/>
  <c r="G35" i="3" l="1"/>
  <c r="I34" i="3"/>
  <c r="O18" i="3"/>
  <c r="N18" i="3"/>
  <c r="M18" i="3"/>
  <c r="L18" i="3"/>
  <c r="R14" i="3"/>
  <c r="P15" i="3"/>
  <c r="C19" i="3"/>
  <c r="C20" i="3" s="1"/>
  <c r="K19" i="3"/>
  <c r="F19" i="3"/>
  <c r="F20" i="3" s="1"/>
  <c r="D19" i="3"/>
  <c r="D20" i="3" s="1"/>
  <c r="E19" i="3"/>
  <c r="E20" i="3" s="1"/>
  <c r="G16" i="3"/>
  <c r="I15" i="3"/>
  <c r="I16" i="3" l="1"/>
  <c r="G17" i="3"/>
  <c r="O19" i="3"/>
  <c r="O20" i="3" s="1"/>
  <c r="N19" i="3"/>
  <c r="N20" i="3" s="1"/>
  <c r="M19" i="3"/>
  <c r="M20" i="3" s="1"/>
  <c r="L19" i="3"/>
  <c r="L20" i="3" s="1"/>
  <c r="P16" i="3"/>
  <c r="R15" i="3"/>
  <c r="G36" i="3"/>
  <c r="I35" i="3"/>
  <c r="I36" i="3" l="1"/>
  <c r="G37" i="3"/>
  <c r="P17" i="3"/>
  <c r="R16" i="3"/>
  <c r="I17" i="3"/>
  <c r="G18" i="3"/>
  <c r="R17" i="3" l="1"/>
  <c r="P18" i="3"/>
  <c r="G19" i="3"/>
  <c r="I19" i="3" s="1"/>
  <c r="I18" i="3"/>
  <c r="G38" i="3"/>
  <c r="I38" i="3" s="1"/>
  <c r="I37" i="3"/>
  <c r="P19" i="3" l="1"/>
  <c r="R19" i="3" s="1"/>
  <c r="R18" i="3"/>
</calcChain>
</file>

<file path=xl/sharedStrings.xml><?xml version="1.0" encoding="utf-8"?>
<sst xmlns="http://schemas.openxmlformats.org/spreadsheetml/2006/main" count="155" uniqueCount="97">
  <si>
    <t>judy Pheonix</t>
  </si>
  <si>
    <t>Cake Ingreidents/Milk</t>
  </si>
  <si>
    <t>Copy Print</t>
  </si>
  <si>
    <t>Photocopier</t>
  </si>
  <si>
    <t>Waste Managed</t>
  </si>
  <si>
    <t>Waste Removal 07/03/2025 to 06/04/2026</t>
  </si>
  <si>
    <t>Waste Removal 08/01/2026 to 15/01/2026 Excess</t>
  </si>
  <si>
    <t>ICO</t>
  </si>
  <si>
    <t>GDPR</t>
  </si>
  <si>
    <t>Julia Hughes</t>
  </si>
  <si>
    <t>B&amp;Q Compost</t>
  </si>
  <si>
    <t>BT</t>
  </si>
  <si>
    <t>Tele/ Broadband 1/2/2026 - 28/2/2026</t>
  </si>
  <si>
    <t>Toni Critchlow</t>
  </si>
  <si>
    <t>Milk</t>
  </si>
  <si>
    <t>Amazon</t>
  </si>
  <si>
    <t>Strong Bin Liners</t>
  </si>
  <si>
    <t>Medium Rubish Sacks</t>
  </si>
  <si>
    <t>Tape/Milk</t>
  </si>
  <si>
    <t>British Gas</t>
  </si>
  <si>
    <t>Electricity - Cem 24/11/2025 to 24/02/2026 CCTV &amp; lights</t>
  </si>
  <si>
    <t>Electricity - Rec 28/01/2026 - 28/02/2026</t>
  </si>
  <si>
    <t>Bank</t>
  </si>
  <si>
    <t>Charges</t>
  </si>
  <si>
    <t>Rabbit Digital</t>
  </si>
  <si>
    <t xml:space="preserve">Website </t>
  </si>
  <si>
    <t>Chalc</t>
  </si>
  <si>
    <t>Data Protection</t>
  </si>
  <si>
    <t>J&amp;J Landscapes</t>
  </si>
  <si>
    <t>Grounds Maintenance Extra</t>
  </si>
  <si>
    <t>NTC</t>
  </si>
  <si>
    <t>Play Inspection Feb25</t>
  </si>
  <si>
    <t>Grounds Maintenance</t>
  </si>
  <si>
    <t>Sue Harrison</t>
  </si>
  <si>
    <t>Ingreidents/Milk</t>
  </si>
  <si>
    <t>Stamps 2nd Class x 20</t>
  </si>
  <si>
    <t>Stamps 1st Class x 20</t>
  </si>
  <si>
    <t>Judy Pheonix</t>
  </si>
  <si>
    <t>café Ingredients/Milk</t>
  </si>
  <si>
    <t>Mar 2026 Salary</t>
  </si>
  <si>
    <t>Google</t>
  </si>
  <si>
    <t>Google Play</t>
  </si>
  <si>
    <t>Heavy Wipes</t>
  </si>
  <si>
    <t>Charger</t>
  </si>
  <si>
    <t>Supplier</t>
  </si>
  <si>
    <t>Description</t>
  </si>
  <si>
    <t>Net</t>
  </si>
  <si>
    <t>VAT</t>
  </si>
  <si>
    <t>Gross</t>
  </si>
  <si>
    <t>Total</t>
  </si>
  <si>
    <t>Payment Schedule March 2026</t>
  </si>
  <si>
    <t>Payroll Costs</t>
  </si>
  <si>
    <t>Jamieson/Hayes</t>
  </si>
  <si>
    <t>Funeral</t>
  </si>
  <si>
    <t>Ackerley</t>
  </si>
  <si>
    <t>Whitbys Memorial</t>
  </si>
  <si>
    <t>Sandra Williams</t>
  </si>
  <si>
    <t>Vault Purchase</t>
  </si>
  <si>
    <t>Interest Dec 25</t>
  </si>
  <si>
    <t>R Farley</t>
  </si>
  <si>
    <t>Allotment Fee 26-27</t>
  </si>
  <si>
    <t>G Newman</t>
  </si>
  <si>
    <t>A Leigh</t>
  </si>
  <si>
    <t>Mr Cavan William</t>
  </si>
  <si>
    <t>Alan Bell</t>
  </si>
  <si>
    <t>D Roberts</t>
  </si>
  <si>
    <t>S Harrison</t>
  </si>
  <si>
    <t>D&amp;S Pickering</t>
  </si>
  <si>
    <t>A Green</t>
  </si>
  <si>
    <t>D Stevens</t>
  </si>
  <si>
    <t>E Teggin</t>
  </si>
  <si>
    <t>Barnton FC</t>
  </si>
  <si>
    <t>Rent</t>
  </si>
  <si>
    <t>J Gray</t>
  </si>
  <si>
    <t>Kidd</t>
  </si>
  <si>
    <t>Walker</t>
  </si>
  <si>
    <t>Murphy</t>
  </si>
  <si>
    <t>H Parr</t>
  </si>
  <si>
    <t>J Hamman</t>
  </si>
  <si>
    <t>Allottment Fee 26-27</t>
  </si>
  <si>
    <t>Received</t>
  </si>
  <si>
    <t>Amount</t>
  </si>
  <si>
    <t xml:space="preserve">From </t>
  </si>
  <si>
    <t>Income Received - March 2026</t>
  </si>
  <si>
    <t>Income</t>
  </si>
  <si>
    <t>Expenditure</t>
  </si>
  <si>
    <t>Transfers</t>
  </si>
  <si>
    <t>Accounts</t>
  </si>
  <si>
    <t>In</t>
  </si>
  <si>
    <t>Out</t>
  </si>
  <si>
    <t>Balance</t>
  </si>
  <si>
    <t>Statement</t>
  </si>
  <si>
    <t>Recon</t>
  </si>
  <si>
    <t>Start of Year</t>
  </si>
  <si>
    <t>Totals</t>
  </si>
  <si>
    <t xml:space="preserve">                               </t>
  </si>
  <si>
    <t>Bank Reconciliations April to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</si>
</sst>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_ ;[Red]\-#,##0.00\ "/>
    <numFmt numFmtId="166" formatCode="mmm\ yy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Wingdings"/>
      <charset val="2"/>
    </font>
    <font>
      <sz val="10"/>
      <color rgb="FFFF0000"/>
      <name val="Aptos Narrow"/>
      <family val="2"/>
      <scheme val="minor"/>
    </font>
    <font>
      <b/>
      <sz val="10"/>
      <color rgb="FF00B05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center" vertical="top"/>
    </xf>
    <xf numFmtId="4" fontId="6" fillId="3" borderId="2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4" fontId="6" fillId="3" borderId="3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center"/>
    </xf>
    <xf numFmtId="4" fontId="4" fillId="2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top"/>
    </xf>
    <xf numFmtId="4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4" fontId="1" fillId="0" borderId="5" xfId="0" applyNumberFormat="1" applyFont="1" applyBorder="1"/>
    <xf numFmtId="4" fontId="1" fillId="0" borderId="6" xfId="0" applyNumberFormat="1" applyFont="1" applyBorder="1"/>
    <xf numFmtId="0" fontId="2" fillId="0" borderId="1" xfId="0" applyFont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horizontal="center" vertical="top" wrapText="1"/>
    </xf>
    <xf numFmtId="164" fontId="6" fillId="3" borderId="3" xfId="0" applyNumberFormat="1" applyFont="1" applyFill="1" applyBorder="1" applyAlignment="1">
      <alignment horizontal="center" vertical="top" wrapText="1"/>
    </xf>
    <xf numFmtId="4" fontId="6" fillId="3" borderId="3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left" vertical="center"/>
    </xf>
    <xf numFmtId="165" fontId="7" fillId="0" borderId="8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left" vertical="center"/>
    </xf>
    <xf numFmtId="165" fontId="3" fillId="0" borderId="8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 applyProtection="1">
      <alignment vertical="center"/>
      <protection locked="0"/>
    </xf>
    <xf numFmtId="17" fontId="6" fillId="3" borderId="1" xfId="0" applyNumberFormat="1" applyFont="1" applyFill="1" applyBorder="1" applyAlignment="1">
      <alignment horizontal="right" vertical="center" indent="1"/>
    </xf>
    <xf numFmtId="165" fontId="6" fillId="3" borderId="1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165" fontId="3" fillId="5" borderId="8" xfId="0" applyNumberFormat="1" applyFont="1" applyFill="1" applyBorder="1" applyAlignment="1">
      <alignment vertical="center"/>
    </xf>
  </cellXfs>
  <cellStyles count="1">
    <cellStyle name="Normal" xfId="0" builtinId="0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KAREN%20NEWTON%20NEW%20ACCOUNTS/2025-26/Accounts/Copy%20of%20Latest%20Accounts%202025-26.xlsx" TargetMode="External"/><Relationship Id="rId2" Type="http://schemas.openxmlformats.org/officeDocument/2006/relationships/externalLinkPath" Target="https://d.docs.live.net/4fbd5ad4b5bcd990/ALL%20MEETINGS/KAREN%20NEWTON%20NEW%20ACCOUNTS/2025-26/Accounts/Copy%20of%20Latest%20Accounts%202025-26.xlsx" TargetMode="External"/><Relationship Id="rId1" Type="http://schemas.openxmlformats.org/officeDocument/2006/relationships/externalLinkPath" Target="/4fbd5ad4b5bcd990/ALL%20MEETINGS/KAREN%20NEWTON%20NEW%20ACCOUNTS/2025-26/Accounts/Copy%20of%20Latest%20Accounts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ssets"/>
      <sheetName val="Payments"/>
      <sheetName val="Reserves"/>
      <sheetName val="Receipts"/>
      <sheetName val="Transfers"/>
      <sheetName val="AGAR"/>
      <sheetName val="Bank Recons"/>
      <sheetName val="Budget"/>
      <sheetName val="Expenditure"/>
      <sheetName val="Precept"/>
      <sheetName val="Income"/>
      <sheetName val="Summaries"/>
      <sheetName val="SETUP"/>
    </sheetNames>
    <sheetDataSet>
      <sheetData sheetId="0"/>
      <sheetData sheetId="1">
        <row r="1">
          <cell r="B1" t="str">
            <v>Barnton Parish Council</v>
          </cell>
        </row>
        <row r="2">
          <cell r="B2" t="str">
            <v>Payments</v>
          </cell>
        </row>
        <row r="4">
          <cell r="B4" t="str">
            <v>Account</v>
          </cell>
          <cell r="J4" t="str">
            <v>Gross</v>
          </cell>
          <cell r="Q4" t="str">
            <v>Bank</v>
          </cell>
        </row>
        <row r="5">
          <cell r="Q5" t="str">
            <v>Date</v>
          </cell>
        </row>
        <row r="6">
          <cell r="B6" t="str">
            <v>Current</v>
          </cell>
          <cell r="J6">
            <v>30.48</v>
          </cell>
          <cell r="Q6">
            <v>45749</v>
          </cell>
        </row>
        <row r="7">
          <cell r="B7" t="str">
            <v>Current</v>
          </cell>
          <cell r="J7">
            <v>183.88</v>
          </cell>
          <cell r="Q7">
            <v>45750</v>
          </cell>
        </row>
        <row r="8">
          <cell r="B8" t="str">
            <v>Current</v>
          </cell>
          <cell r="J8">
            <v>5.24</v>
          </cell>
          <cell r="Q8">
            <v>45750</v>
          </cell>
        </row>
        <row r="9">
          <cell r="B9" t="str">
            <v>Current</v>
          </cell>
          <cell r="J9">
            <v>5</v>
          </cell>
          <cell r="Q9">
            <v>45751</v>
          </cell>
        </row>
        <row r="10">
          <cell r="B10" t="str">
            <v>Current</v>
          </cell>
          <cell r="J10">
            <v>8.4</v>
          </cell>
          <cell r="Q10">
            <v>45751</v>
          </cell>
        </row>
        <row r="11">
          <cell r="B11" t="str">
            <v>Current</v>
          </cell>
          <cell r="J11">
            <v>129.6</v>
          </cell>
          <cell r="Q11">
            <v>45753</v>
          </cell>
        </row>
        <row r="12">
          <cell r="B12" t="str">
            <v>Current</v>
          </cell>
          <cell r="J12">
            <v>64.8</v>
          </cell>
          <cell r="Q12">
            <v>45754</v>
          </cell>
        </row>
        <row r="13">
          <cell r="B13" t="str">
            <v>Current</v>
          </cell>
          <cell r="J13">
            <v>50</v>
          </cell>
          <cell r="Q13">
            <v>45755</v>
          </cell>
        </row>
        <row r="14">
          <cell r="B14" t="str">
            <v>Current</v>
          </cell>
          <cell r="J14">
            <v>40.57</v>
          </cell>
          <cell r="Q14">
            <v>45756</v>
          </cell>
        </row>
        <row r="15">
          <cell r="B15" t="str">
            <v>Current</v>
          </cell>
          <cell r="J15">
            <v>7.41</v>
          </cell>
          <cell r="Q15">
            <v>45757</v>
          </cell>
        </row>
        <row r="16">
          <cell r="B16" t="str">
            <v>Current</v>
          </cell>
          <cell r="J16">
            <v>19.399999999999999</v>
          </cell>
          <cell r="Q16">
            <v>45757</v>
          </cell>
        </row>
        <row r="17">
          <cell r="B17" t="str">
            <v>Current</v>
          </cell>
          <cell r="J17">
            <v>115.78</v>
          </cell>
          <cell r="Q17">
            <v>45757</v>
          </cell>
        </row>
        <row r="18">
          <cell r="B18" t="str">
            <v>Current</v>
          </cell>
          <cell r="J18">
            <v>26.76</v>
          </cell>
          <cell r="Q18">
            <v>45758</v>
          </cell>
        </row>
        <row r="19">
          <cell r="B19" t="str">
            <v>Current</v>
          </cell>
          <cell r="J19">
            <v>27.99</v>
          </cell>
          <cell r="Q19">
            <v>45758</v>
          </cell>
        </row>
        <row r="20">
          <cell r="B20" t="str">
            <v>Current</v>
          </cell>
          <cell r="J20">
            <v>4.66</v>
          </cell>
          <cell r="Q20">
            <v>45758</v>
          </cell>
        </row>
        <row r="21">
          <cell r="B21" t="str">
            <v>Current</v>
          </cell>
          <cell r="J21">
            <v>14.639999999999999</v>
          </cell>
          <cell r="Q21">
            <v>45758</v>
          </cell>
        </row>
        <row r="22">
          <cell r="B22" t="str">
            <v>Current</v>
          </cell>
          <cell r="J22">
            <v>131.88</v>
          </cell>
          <cell r="Q22">
            <v>45758</v>
          </cell>
        </row>
        <row r="23">
          <cell r="B23" t="str">
            <v>Current</v>
          </cell>
          <cell r="J23">
            <v>71.760000000000005</v>
          </cell>
          <cell r="Q23">
            <v>45758</v>
          </cell>
        </row>
        <row r="24">
          <cell r="B24" t="str">
            <v>Current</v>
          </cell>
          <cell r="J24">
            <v>35.980000000000004</v>
          </cell>
          <cell r="Q24">
            <v>45759</v>
          </cell>
        </row>
        <row r="25">
          <cell r="B25" t="str">
            <v>Current</v>
          </cell>
          <cell r="J25">
            <v>180</v>
          </cell>
          <cell r="Q25">
            <v>45761</v>
          </cell>
        </row>
        <row r="26">
          <cell r="B26" t="str">
            <v>Current</v>
          </cell>
          <cell r="J26">
            <v>1807.8</v>
          </cell>
          <cell r="Q26">
            <v>45761</v>
          </cell>
        </row>
        <row r="27">
          <cell r="B27" t="str">
            <v>Current</v>
          </cell>
          <cell r="J27">
            <v>30.93</v>
          </cell>
          <cell r="Q27">
            <v>45762</v>
          </cell>
        </row>
        <row r="28">
          <cell r="B28" t="str">
            <v>Current</v>
          </cell>
          <cell r="J28">
            <v>30.18</v>
          </cell>
          <cell r="Q28">
            <v>45762</v>
          </cell>
        </row>
        <row r="29">
          <cell r="B29" t="str">
            <v>Current</v>
          </cell>
          <cell r="J29">
            <v>19.93</v>
          </cell>
          <cell r="Q29">
            <v>45762</v>
          </cell>
        </row>
        <row r="30">
          <cell r="B30" t="str">
            <v>Current</v>
          </cell>
          <cell r="J30">
            <v>15.9</v>
          </cell>
          <cell r="Q30">
            <v>45763</v>
          </cell>
        </row>
        <row r="31">
          <cell r="B31" t="str">
            <v>Current</v>
          </cell>
          <cell r="J31">
            <v>19.79</v>
          </cell>
          <cell r="Q31">
            <v>45763</v>
          </cell>
        </row>
        <row r="32">
          <cell r="B32" t="str">
            <v>Current</v>
          </cell>
          <cell r="J32">
            <v>4.9400000000000004</v>
          </cell>
          <cell r="Q32">
            <v>45766</v>
          </cell>
        </row>
        <row r="33">
          <cell r="B33" t="str">
            <v>Current</v>
          </cell>
          <cell r="J33">
            <v>6.99</v>
          </cell>
          <cell r="Q33">
            <v>45766</v>
          </cell>
        </row>
        <row r="34">
          <cell r="B34" t="str">
            <v>Current</v>
          </cell>
          <cell r="J34">
            <v>20.950000000000003</v>
          </cell>
          <cell r="Q34">
            <v>45769</v>
          </cell>
        </row>
        <row r="35">
          <cell r="B35" t="str">
            <v>Current</v>
          </cell>
          <cell r="J35">
            <v>17.96</v>
          </cell>
          <cell r="Q35">
            <v>45769</v>
          </cell>
        </row>
        <row r="36">
          <cell r="B36" t="str">
            <v>Current</v>
          </cell>
          <cell r="J36">
            <v>36.47</v>
          </cell>
          <cell r="Q36">
            <v>45769</v>
          </cell>
        </row>
        <row r="37">
          <cell r="B37" t="str">
            <v>Current</v>
          </cell>
          <cell r="J37">
            <v>6.78</v>
          </cell>
          <cell r="Q37">
            <v>45769</v>
          </cell>
        </row>
        <row r="38">
          <cell r="B38" t="str">
            <v>Current</v>
          </cell>
          <cell r="J38">
            <v>500</v>
          </cell>
          <cell r="Q38">
            <v>45769</v>
          </cell>
        </row>
        <row r="39">
          <cell r="B39" t="str">
            <v>Current</v>
          </cell>
          <cell r="J39">
            <v>9.84</v>
          </cell>
          <cell r="Q39">
            <v>45770</v>
          </cell>
        </row>
        <row r="40">
          <cell r="B40" t="str">
            <v>Current</v>
          </cell>
          <cell r="J40">
            <v>15.77</v>
          </cell>
          <cell r="Q40">
            <v>45771</v>
          </cell>
        </row>
        <row r="41">
          <cell r="B41" t="str">
            <v>Current</v>
          </cell>
          <cell r="J41">
            <v>3.49</v>
          </cell>
          <cell r="Q41">
            <v>45771</v>
          </cell>
        </row>
        <row r="42">
          <cell r="B42" t="str">
            <v>Current</v>
          </cell>
          <cell r="J42">
            <v>12.94</v>
          </cell>
          <cell r="Q42">
            <v>45771</v>
          </cell>
        </row>
        <row r="43">
          <cell r="B43" t="str">
            <v>Current</v>
          </cell>
          <cell r="J43">
            <v>2.37</v>
          </cell>
          <cell r="Q43">
            <v>45771</v>
          </cell>
        </row>
        <row r="44">
          <cell r="B44" t="str">
            <v>Current</v>
          </cell>
          <cell r="J44">
            <v>5.69</v>
          </cell>
          <cell r="Q44">
            <v>45771</v>
          </cell>
        </row>
        <row r="45">
          <cell r="B45" t="str">
            <v>Current</v>
          </cell>
          <cell r="J45">
            <v>34.130000000000003</v>
          </cell>
          <cell r="Q45">
            <v>45771</v>
          </cell>
        </row>
        <row r="46">
          <cell r="B46" t="str">
            <v>Current</v>
          </cell>
          <cell r="J46">
            <v>3.49</v>
          </cell>
          <cell r="Q46">
            <v>45771</v>
          </cell>
        </row>
        <row r="47">
          <cell r="B47" t="str">
            <v>Current</v>
          </cell>
          <cell r="J47">
            <v>14.24</v>
          </cell>
          <cell r="Q47">
            <v>45771</v>
          </cell>
        </row>
        <row r="48">
          <cell r="B48" t="str">
            <v>Current</v>
          </cell>
          <cell r="J48">
            <v>6.46</v>
          </cell>
          <cell r="Q48">
            <v>45771</v>
          </cell>
        </row>
        <row r="49">
          <cell r="B49" t="str">
            <v>Current</v>
          </cell>
          <cell r="J49">
            <v>22.189999999999998</v>
          </cell>
          <cell r="Q49">
            <v>45771</v>
          </cell>
        </row>
        <row r="50">
          <cell r="B50" t="str">
            <v>Current</v>
          </cell>
          <cell r="J50">
            <v>20.950000000000003</v>
          </cell>
          <cell r="Q50">
            <v>45771</v>
          </cell>
        </row>
        <row r="51">
          <cell r="B51" t="str">
            <v>Current</v>
          </cell>
          <cell r="J51">
            <v>1.59</v>
          </cell>
          <cell r="Q51">
            <v>45774</v>
          </cell>
        </row>
        <row r="52">
          <cell r="B52" t="str">
            <v>Current</v>
          </cell>
          <cell r="J52">
            <v>70</v>
          </cell>
          <cell r="Q52">
            <v>45776</v>
          </cell>
        </row>
        <row r="53">
          <cell r="B53" t="str">
            <v>Current</v>
          </cell>
          <cell r="J53">
            <v>94.15</v>
          </cell>
          <cell r="Q53">
            <v>45776</v>
          </cell>
        </row>
        <row r="54">
          <cell r="B54" t="str">
            <v>Current</v>
          </cell>
          <cell r="J54">
            <v>17.670000000000002</v>
          </cell>
          <cell r="Q54">
            <v>45777</v>
          </cell>
        </row>
        <row r="55">
          <cell r="B55" t="str">
            <v>Salary</v>
          </cell>
          <cell r="J55">
            <v>2</v>
          </cell>
          <cell r="Q55">
            <v>45763</v>
          </cell>
        </row>
        <row r="56">
          <cell r="B56" t="str">
            <v>Salary</v>
          </cell>
          <cell r="J56">
            <v>2082.0300000000002</v>
          </cell>
          <cell r="Q56">
            <v>45772</v>
          </cell>
        </row>
        <row r="57">
          <cell r="B57" t="str">
            <v>Salary</v>
          </cell>
          <cell r="J57">
            <v>524.9</v>
          </cell>
          <cell r="Q57">
            <v>45772</v>
          </cell>
        </row>
        <row r="58">
          <cell r="B58" t="str">
            <v>Salary</v>
          </cell>
          <cell r="J58">
            <v>608.72</v>
          </cell>
          <cell r="Q58">
            <v>45772</v>
          </cell>
        </row>
        <row r="59">
          <cell r="B59" t="str">
            <v>Salary</v>
          </cell>
          <cell r="J59">
            <v>1675.95</v>
          </cell>
          <cell r="Q59">
            <v>45772</v>
          </cell>
        </row>
        <row r="60">
          <cell r="B60" t="str">
            <v>Salary</v>
          </cell>
          <cell r="J60">
            <v>1361.46</v>
          </cell>
          <cell r="Q60">
            <v>45772</v>
          </cell>
        </row>
        <row r="61">
          <cell r="B61" t="str">
            <v>Salary</v>
          </cell>
          <cell r="J61">
            <v>1340.94</v>
          </cell>
          <cell r="Q61">
            <v>45772</v>
          </cell>
        </row>
        <row r="62">
          <cell r="B62" t="str">
            <v>Reserve</v>
          </cell>
          <cell r="J62">
            <v>1200</v>
          </cell>
          <cell r="Q62">
            <v>45783</v>
          </cell>
        </row>
        <row r="63">
          <cell r="B63" t="str">
            <v>Reserve</v>
          </cell>
          <cell r="J63">
            <v>1750</v>
          </cell>
          <cell r="Q63">
            <v>45783</v>
          </cell>
        </row>
        <row r="64">
          <cell r="B64" t="str">
            <v>Salary</v>
          </cell>
          <cell r="J64">
            <v>2.4</v>
          </cell>
          <cell r="Q64">
            <v>45793</v>
          </cell>
        </row>
        <row r="65">
          <cell r="B65" t="str">
            <v>Salary</v>
          </cell>
          <cell r="J65">
            <v>2208.33</v>
          </cell>
          <cell r="Q65">
            <v>45800</v>
          </cell>
        </row>
        <row r="66">
          <cell r="B66" t="str">
            <v>Salary</v>
          </cell>
          <cell r="J66">
            <v>524.70000000000005</v>
          </cell>
          <cell r="Q66">
            <v>45800</v>
          </cell>
        </row>
        <row r="67">
          <cell r="B67" t="str">
            <v>Salary</v>
          </cell>
          <cell r="J67">
            <v>608.52</v>
          </cell>
          <cell r="Q67">
            <v>45800</v>
          </cell>
        </row>
        <row r="68">
          <cell r="B68" t="str">
            <v>Salary</v>
          </cell>
          <cell r="J68">
            <v>1675.75</v>
          </cell>
          <cell r="Q68">
            <v>45800</v>
          </cell>
        </row>
        <row r="69">
          <cell r="B69" t="str">
            <v>Salary</v>
          </cell>
          <cell r="J69">
            <v>1373.79</v>
          </cell>
          <cell r="Q69">
            <v>45800</v>
          </cell>
        </row>
        <row r="70">
          <cell r="B70" t="str">
            <v>Salary</v>
          </cell>
          <cell r="J70">
            <v>1420.95</v>
          </cell>
          <cell r="Q70">
            <v>45800</v>
          </cell>
        </row>
        <row r="71">
          <cell r="B71" t="str">
            <v>Current</v>
          </cell>
          <cell r="J71">
            <v>400</v>
          </cell>
          <cell r="Q71">
            <v>45778</v>
          </cell>
        </row>
        <row r="72">
          <cell r="B72" t="str">
            <v>Current</v>
          </cell>
          <cell r="J72">
            <v>5.92</v>
          </cell>
          <cell r="Q72">
            <v>45780</v>
          </cell>
        </row>
        <row r="73">
          <cell r="B73" t="str">
            <v>Current</v>
          </cell>
          <cell r="J73">
            <v>4.1900000000000004</v>
          </cell>
          <cell r="Q73">
            <v>45781</v>
          </cell>
        </row>
        <row r="74">
          <cell r="B74" t="str">
            <v>Current</v>
          </cell>
          <cell r="J74">
            <v>28.91</v>
          </cell>
          <cell r="Q74">
            <v>45781</v>
          </cell>
        </row>
        <row r="75">
          <cell r="B75" t="str">
            <v>Current</v>
          </cell>
          <cell r="J75">
            <v>12.98</v>
          </cell>
          <cell r="Q75">
            <v>45781</v>
          </cell>
        </row>
        <row r="76">
          <cell r="B76" t="str">
            <v>Current</v>
          </cell>
          <cell r="J76">
            <v>2.5900000000000003</v>
          </cell>
          <cell r="Q76">
            <v>45781</v>
          </cell>
        </row>
        <row r="77">
          <cell r="B77" t="str">
            <v>Current</v>
          </cell>
          <cell r="J77">
            <v>64.8</v>
          </cell>
          <cell r="Q77">
            <v>45784</v>
          </cell>
        </row>
        <row r="78">
          <cell r="B78" t="str">
            <v>Current</v>
          </cell>
          <cell r="J78">
            <v>7.87</v>
          </cell>
          <cell r="Q78">
            <v>45784</v>
          </cell>
        </row>
        <row r="79">
          <cell r="B79" t="str">
            <v>Current</v>
          </cell>
          <cell r="J79">
            <v>160</v>
          </cell>
          <cell r="Q79">
            <v>45785</v>
          </cell>
        </row>
        <row r="80">
          <cell r="B80" t="str">
            <v>Current</v>
          </cell>
          <cell r="J80">
            <v>8.85</v>
          </cell>
          <cell r="Q80">
            <v>45787</v>
          </cell>
        </row>
        <row r="81">
          <cell r="B81" t="str">
            <v>Current</v>
          </cell>
          <cell r="J81">
            <v>69.319999999999993</v>
          </cell>
          <cell r="Q81">
            <v>45789</v>
          </cell>
        </row>
        <row r="82">
          <cell r="B82" t="str">
            <v>Current</v>
          </cell>
          <cell r="J82">
            <v>46.51</v>
          </cell>
          <cell r="Q82">
            <v>45789</v>
          </cell>
        </row>
        <row r="83">
          <cell r="B83" t="str">
            <v>Current</v>
          </cell>
          <cell r="J83">
            <v>108.66</v>
          </cell>
          <cell r="Q83">
            <v>45789</v>
          </cell>
        </row>
        <row r="84">
          <cell r="B84" t="str">
            <v>Current</v>
          </cell>
          <cell r="J84">
            <v>14.98</v>
          </cell>
          <cell r="Q84">
            <v>45791</v>
          </cell>
        </row>
        <row r="85">
          <cell r="B85" t="str">
            <v>Current</v>
          </cell>
          <cell r="J85">
            <v>167.2</v>
          </cell>
          <cell r="Q85">
            <v>45791</v>
          </cell>
        </row>
        <row r="86">
          <cell r="B86" t="str">
            <v>Current</v>
          </cell>
          <cell r="J86">
            <v>8</v>
          </cell>
          <cell r="Q86">
            <v>45792</v>
          </cell>
        </row>
        <row r="87">
          <cell r="B87" t="str">
            <v>Current</v>
          </cell>
          <cell r="J87">
            <v>24.8</v>
          </cell>
          <cell r="Q87">
            <v>45793</v>
          </cell>
        </row>
        <row r="88">
          <cell r="B88" t="str">
            <v>Current</v>
          </cell>
          <cell r="J88">
            <v>10.11</v>
          </cell>
          <cell r="Q88">
            <v>45797</v>
          </cell>
        </row>
        <row r="89">
          <cell r="B89" t="str">
            <v>Current</v>
          </cell>
          <cell r="J89">
            <v>200</v>
          </cell>
          <cell r="Q89">
            <v>45799</v>
          </cell>
        </row>
        <row r="90">
          <cell r="B90" t="str">
            <v>Current</v>
          </cell>
          <cell r="J90">
            <v>22.19</v>
          </cell>
          <cell r="Q90">
            <v>45799</v>
          </cell>
        </row>
        <row r="91">
          <cell r="B91" t="str">
            <v>Current</v>
          </cell>
          <cell r="J91">
            <v>108</v>
          </cell>
          <cell r="Q91">
            <v>45800</v>
          </cell>
        </row>
        <row r="92">
          <cell r="B92" t="str">
            <v>Current</v>
          </cell>
          <cell r="J92">
            <v>250</v>
          </cell>
          <cell r="Q92">
            <v>45800</v>
          </cell>
        </row>
        <row r="93">
          <cell r="B93" t="str">
            <v>Current</v>
          </cell>
          <cell r="J93">
            <v>218.4</v>
          </cell>
          <cell r="Q93">
            <v>45800</v>
          </cell>
        </row>
        <row r="94">
          <cell r="B94" t="str">
            <v>Current</v>
          </cell>
          <cell r="J94">
            <v>187.04000000000002</v>
          </cell>
          <cell r="Q94">
            <v>45800</v>
          </cell>
        </row>
        <row r="95">
          <cell r="B95" t="str">
            <v>Current</v>
          </cell>
          <cell r="J95">
            <v>68</v>
          </cell>
          <cell r="Q95">
            <v>45800</v>
          </cell>
        </row>
        <row r="96">
          <cell r="B96" t="str">
            <v>Current</v>
          </cell>
          <cell r="J96">
            <v>153.6</v>
          </cell>
          <cell r="Q96">
            <v>45800</v>
          </cell>
        </row>
        <row r="97">
          <cell r="B97" t="str">
            <v>Current</v>
          </cell>
          <cell r="J97">
            <v>1807.8</v>
          </cell>
          <cell r="Q97">
            <v>45800</v>
          </cell>
        </row>
        <row r="98">
          <cell r="B98" t="str">
            <v>Current</v>
          </cell>
          <cell r="J98">
            <v>90</v>
          </cell>
          <cell r="Q98">
            <v>45800</v>
          </cell>
        </row>
        <row r="99">
          <cell r="B99" t="str">
            <v>Current</v>
          </cell>
          <cell r="J99">
            <v>750</v>
          </cell>
          <cell r="Q99">
            <v>45800</v>
          </cell>
        </row>
        <row r="100">
          <cell r="B100" t="str">
            <v>Current</v>
          </cell>
          <cell r="J100">
            <v>1.59</v>
          </cell>
          <cell r="Q100">
            <v>45804</v>
          </cell>
        </row>
        <row r="101">
          <cell r="B101" t="str">
            <v>Current</v>
          </cell>
          <cell r="J101">
            <v>13.61</v>
          </cell>
          <cell r="Q101">
            <v>45804</v>
          </cell>
        </row>
        <row r="102">
          <cell r="B102" t="str">
            <v>Current</v>
          </cell>
          <cell r="J102">
            <v>5.27</v>
          </cell>
          <cell r="Q102">
            <v>45805</v>
          </cell>
        </row>
        <row r="103">
          <cell r="B103" t="str">
            <v>Current</v>
          </cell>
          <cell r="J103">
            <v>7.49</v>
          </cell>
          <cell r="Q103">
            <v>45807</v>
          </cell>
        </row>
        <row r="104">
          <cell r="B104" t="str">
            <v>Current</v>
          </cell>
          <cell r="J104">
            <v>79.86</v>
          </cell>
          <cell r="Q104">
            <v>45807</v>
          </cell>
        </row>
        <row r="105">
          <cell r="B105" t="str">
            <v>Current</v>
          </cell>
          <cell r="J105">
            <v>24.990000000000002</v>
          </cell>
          <cell r="Q105">
            <v>45807</v>
          </cell>
        </row>
        <row r="106">
          <cell r="B106" t="str">
            <v>Current</v>
          </cell>
          <cell r="J106">
            <v>32.989999999999995</v>
          </cell>
          <cell r="Q106">
            <v>45807</v>
          </cell>
        </row>
        <row r="107">
          <cell r="B107" t="str">
            <v>Current</v>
          </cell>
          <cell r="J107">
            <v>29.66</v>
          </cell>
          <cell r="Q107">
            <v>45807</v>
          </cell>
        </row>
        <row r="108">
          <cell r="B108" t="str">
            <v>Current</v>
          </cell>
          <cell r="J108">
            <v>300</v>
          </cell>
          <cell r="Q108">
            <v>45814</v>
          </cell>
        </row>
        <row r="109">
          <cell r="B109" t="str">
            <v>Current</v>
          </cell>
          <cell r="J109">
            <v>150</v>
          </cell>
          <cell r="Q109">
            <v>45812</v>
          </cell>
        </row>
        <row r="110">
          <cell r="B110" t="str">
            <v>Current</v>
          </cell>
          <cell r="J110">
            <v>145</v>
          </cell>
          <cell r="Q110">
            <v>45812</v>
          </cell>
        </row>
        <row r="111">
          <cell r="B111" t="str">
            <v>Current</v>
          </cell>
          <cell r="J111">
            <v>47.16</v>
          </cell>
          <cell r="Q111">
            <v>45817</v>
          </cell>
        </row>
        <row r="112">
          <cell r="B112" t="str">
            <v>Current</v>
          </cell>
          <cell r="J112">
            <v>64.8</v>
          </cell>
          <cell r="Q112">
            <v>45817</v>
          </cell>
        </row>
        <row r="113">
          <cell r="B113" t="str">
            <v>Current</v>
          </cell>
          <cell r="J113">
            <v>64.05</v>
          </cell>
          <cell r="Q113">
            <v>45818</v>
          </cell>
        </row>
        <row r="114">
          <cell r="B114" t="str">
            <v>Current</v>
          </cell>
          <cell r="J114">
            <v>137.56</v>
          </cell>
          <cell r="Q114">
            <v>45819</v>
          </cell>
        </row>
        <row r="115">
          <cell r="B115" t="str">
            <v>Current</v>
          </cell>
          <cell r="J115">
            <v>9.32</v>
          </cell>
          <cell r="Q115">
            <v>45819</v>
          </cell>
        </row>
        <row r="116">
          <cell r="B116" t="str">
            <v>Current</v>
          </cell>
          <cell r="J116">
            <v>16.21</v>
          </cell>
          <cell r="Q116">
            <v>45819</v>
          </cell>
        </row>
        <row r="117">
          <cell r="B117" t="str">
            <v>Current</v>
          </cell>
          <cell r="J117">
            <v>15.49</v>
          </cell>
          <cell r="Q117">
            <v>45820</v>
          </cell>
        </row>
        <row r="118">
          <cell r="B118" t="str">
            <v>Current</v>
          </cell>
          <cell r="J118">
            <v>18.990000000000002</v>
          </cell>
          <cell r="Q118">
            <v>45820</v>
          </cell>
        </row>
        <row r="119">
          <cell r="B119" t="str">
            <v>Current</v>
          </cell>
          <cell r="J119">
            <v>79.989999999999995</v>
          </cell>
          <cell r="Q119">
            <v>45821</v>
          </cell>
        </row>
        <row r="120">
          <cell r="B120" t="str">
            <v>Current</v>
          </cell>
          <cell r="J120">
            <v>17.89</v>
          </cell>
          <cell r="Q120">
            <v>45821</v>
          </cell>
        </row>
        <row r="121">
          <cell r="B121" t="str">
            <v>Current</v>
          </cell>
          <cell r="J121">
            <v>12.07</v>
          </cell>
          <cell r="Q121">
            <v>45822</v>
          </cell>
        </row>
        <row r="122">
          <cell r="B122" t="str">
            <v>Current</v>
          </cell>
          <cell r="J122">
            <v>19.57</v>
          </cell>
          <cell r="Q122">
            <v>45822</v>
          </cell>
        </row>
        <row r="123">
          <cell r="B123" t="str">
            <v>Current</v>
          </cell>
          <cell r="J123">
            <v>49.99</v>
          </cell>
          <cell r="Q123">
            <v>45825</v>
          </cell>
        </row>
        <row r="124">
          <cell r="B124" t="str">
            <v>Current</v>
          </cell>
          <cell r="J124">
            <v>17.7</v>
          </cell>
          <cell r="Q124">
            <v>45825</v>
          </cell>
        </row>
        <row r="125">
          <cell r="B125" t="str">
            <v>Current</v>
          </cell>
          <cell r="J125">
            <v>64.8</v>
          </cell>
          <cell r="Q125">
            <v>45826</v>
          </cell>
        </row>
        <row r="126">
          <cell r="B126" t="str">
            <v>Current</v>
          </cell>
          <cell r="J126">
            <v>10.210000000000001</v>
          </cell>
          <cell r="Q126">
            <v>45826</v>
          </cell>
        </row>
        <row r="127">
          <cell r="B127" t="str">
            <v>Current</v>
          </cell>
          <cell r="J127">
            <v>6.74</v>
          </cell>
          <cell r="Q127">
            <v>45826</v>
          </cell>
        </row>
        <row r="128">
          <cell r="B128" t="str">
            <v>Current</v>
          </cell>
          <cell r="J128">
            <v>17.579999999999998</v>
          </cell>
          <cell r="Q128">
            <v>45827</v>
          </cell>
        </row>
        <row r="129">
          <cell r="B129" t="str">
            <v>Current</v>
          </cell>
          <cell r="J129">
            <v>332.1</v>
          </cell>
          <cell r="Q129">
            <v>45828</v>
          </cell>
        </row>
        <row r="130">
          <cell r="B130" t="str">
            <v>Current</v>
          </cell>
          <cell r="J130">
            <v>114</v>
          </cell>
          <cell r="Q130">
            <v>45833</v>
          </cell>
        </row>
        <row r="131">
          <cell r="B131" t="str">
            <v>Current</v>
          </cell>
          <cell r="J131">
            <v>1807.8</v>
          </cell>
          <cell r="Q131">
            <v>45833</v>
          </cell>
        </row>
        <row r="132">
          <cell r="B132" t="str">
            <v>Current</v>
          </cell>
          <cell r="J132">
            <v>108</v>
          </cell>
          <cell r="Q132">
            <v>45833</v>
          </cell>
        </row>
        <row r="133">
          <cell r="B133" t="str">
            <v>Current</v>
          </cell>
          <cell r="J133">
            <v>115</v>
          </cell>
          <cell r="Q133">
            <v>45833</v>
          </cell>
        </row>
        <row r="134">
          <cell r="B134" t="str">
            <v>Current</v>
          </cell>
          <cell r="J134">
            <v>1.59</v>
          </cell>
          <cell r="Q134">
            <v>45835</v>
          </cell>
        </row>
        <row r="135">
          <cell r="B135" t="str">
            <v>Current</v>
          </cell>
          <cell r="J135">
            <v>14.6</v>
          </cell>
          <cell r="Q135">
            <v>45836</v>
          </cell>
        </row>
        <row r="136">
          <cell r="B136" t="str">
            <v>Current</v>
          </cell>
          <cell r="J136">
            <v>5.99</v>
          </cell>
          <cell r="Q136">
            <v>45836</v>
          </cell>
        </row>
        <row r="137">
          <cell r="B137" t="str">
            <v>Current</v>
          </cell>
          <cell r="J137">
            <v>3.56</v>
          </cell>
          <cell r="Q137">
            <v>45836</v>
          </cell>
        </row>
        <row r="138">
          <cell r="B138" t="str">
            <v>Current</v>
          </cell>
          <cell r="J138">
            <v>7.49</v>
          </cell>
          <cell r="Q138">
            <v>45836</v>
          </cell>
        </row>
        <row r="139">
          <cell r="B139" t="str">
            <v>Current</v>
          </cell>
          <cell r="J139">
            <v>9.98</v>
          </cell>
          <cell r="Q139">
            <v>45836</v>
          </cell>
        </row>
        <row r="140">
          <cell r="B140" t="str">
            <v>Current</v>
          </cell>
          <cell r="J140">
            <v>250</v>
          </cell>
          <cell r="Q140">
            <v>45838</v>
          </cell>
        </row>
        <row r="141">
          <cell r="B141" t="str">
            <v>Current</v>
          </cell>
          <cell r="J141">
            <v>12777.6</v>
          </cell>
          <cell r="Q141">
            <v>45838</v>
          </cell>
        </row>
        <row r="142">
          <cell r="B142" t="str">
            <v>Current</v>
          </cell>
          <cell r="J142">
            <v>2550</v>
          </cell>
          <cell r="Q142">
            <v>45838</v>
          </cell>
        </row>
        <row r="143">
          <cell r="B143" t="str">
            <v>Current</v>
          </cell>
          <cell r="J143">
            <v>1506</v>
          </cell>
          <cell r="Q143">
            <v>45838</v>
          </cell>
        </row>
        <row r="144">
          <cell r="B144" t="str">
            <v>Current</v>
          </cell>
          <cell r="J144">
            <v>7068</v>
          </cell>
          <cell r="Q144">
            <v>45838</v>
          </cell>
        </row>
        <row r="145">
          <cell r="B145" t="str">
            <v>Current</v>
          </cell>
          <cell r="J145">
            <v>129.6</v>
          </cell>
          <cell r="Q145">
            <v>45838</v>
          </cell>
        </row>
        <row r="146">
          <cell r="B146" t="str">
            <v>Salary</v>
          </cell>
          <cell r="J146">
            <v>2.4</v>
          </cell>
          <cell r="Q146">
            <v>45824</v>
          </cell>
        </row>
        <row r="147">
          <cell r="B147" t="str">
            <v>Salary</v>
          </cell>
          <cell r="J147">
            <v>2082.0300000000002</v>
          </cell>
          <cell r="Q147">
            <v>45833</v>
          </cell>
        </row>
        <row r="148">
          <cell r="B148" t="str">
            <v>Salary</v>
          </cell>
          <cell r="J148">
            <v>524.70000000000005</v>
          </cell>
          <cell r="Q148">
            <v>45833</v>
          </cell>
        </row>
        <row r="149">
          <cell r="B149" t="str">
            <v>Salary</v>
          </cell>
          <cell r="J149">
            <v>608.72</v>
          </cell>
          <cell r="Q149">
            <v>45833</v>
          </cell>
        </row>
        <row r="150">
          <cell r="B150" t="str">
            <v>Salary</v>
          </cell>
          <cell r="J150">
            <v>1675.95</v>
          </cell>
          <cell r="Q150">
            <v>45833</v>
          </cell>
        </row>
        <row r="151">
          <cell r="B151" t="str">
            <v>Salary</v>
          </cell>
          <cell r="J151">
            <v>1361.46</v>
          </cell>
          <cell r="Q151">
            <v>45833</v>
          </cell>
        </row>
        <row r="152">
          <cell r="B152" t="str">
            <v>Salary</v>
          </cell>
          <cell r="J152">
            <v>1341.14</v>
          </cell>
          <cell r="Q152">
            <v>45833</v>
          </cell>
        </row>
        <row r="153">
          <cell r="B153" t="str">
            <v>Reserve</v>
          </cell>
          <cell r="J153">
            <v>1364</v>
          </cell>
          <cell r="Q153">
            <v>45826</v>
          </cell>
        </row>
        <row r="154">
          <cell r="B154" t="str">
            <v>Reserve</v>
          </cell>
          <cell r="J154">
            <v>810</v>
          </cell>
          <cell r="Q154">
            <v>45838</v>
          </cell>
        </row>
        <row r="155">
          <cell r="B155" t="str">
            <v>Reserve</v>
          </cell>
          <cell r="J155">
            <v>1505.4</v>
          </cell>
          <cell r="Q155">
            <v>45838</v>
          </cell>
        </row>
        <row r="156">
          <cell r="B156" t="str">
            <v>Current</v>
          </cell>
          <cell r="J156">
            <v>215</v>
          </cell>
          <cell r="Q156">
            <v>45839</v>
          </cell>
        </row>
        <row r="157">
          <cell r="B157" t="str">
            <v>Current</v>
          </cell>
          <cell r="J157">
            <v>40.75</v>
          </cell>
          <cell r="Q157">
            <v>45839</v>
          </cell>
        </row>
        <row r="158">
          <cell r="B158" t="str">
            <v>Current</v>
          </cell>
          <cell r="J158">
            <v>959.12</v>
          </cell>
          <cell r="Q158">
            <v>45840</v>
          </cell>
        </row>
        <row r="159">
          <cell r="B159" t="str">
            <v>Current</v>
          </cell>
          <cell r="J159">
            <v>108</v>
          </cell>
          <cell r="Q159">
            <v>45840</v>
          </cell>
        </row>
        <row r="160">
          <cell r="B160" t="str">
            <v>Current</v>
          </cell>
          <cell r="J160">
            <v>5.05</v>
          </cell>
          <cell r="Q160">
            <v>45843</v>
          </cell>
        </row>
        <row r="161">
          <cell r="B161" t="str">
            <v>Current</v>
          </cell>
          <cell r="J161">
            <v>64.8</v>
          </cell>
          <cell r="Q161">
            <v>45845</v>
          </cell>
        </row>
        <row r="162">
          <cell r="B162" t="str">
            <v>Current</v>
          </cell>
          <cell r="J162">
            <v>9.7799999999999994</v>
          </cell>
          <cell r="Q162">
            <v>45840</v>
          </cell>
        </row>
        <row r="163">
          <cell r="B163" t="str">
            <v>Current</v>
          </cell>
          <cell r="J163">
            <v>5.4</v>
          </cell>
          <cell r="Q163">
            <v>45840</v>
          </cell>
        </row>
        <row r="164">
          <cell r="B164" t="str">
            <v>Current</v>
          </cell>
          <cell r="J164">
            <v>21</v>
          </cell>
          <cell r="Q164">
            <v>45840</v>
          </cell>
        </row>
        <row r="165">
          <cell r="B165" t="str">
            <v>Current</v>
          </cell>
          <cell r="J165">
            <v>7.47</v>
          </cell>
          <cell r="Q165">
            <v>45840</v>
          </cell>
        </row>
        <row r="166">
          <cell r="B166" t="str">
            <v>Current</v>
          </cell>
          <cell r="J166">
            <v>190.20999999999998</v>
          </cell>
          <cell r="Q166">
            <v>45845</v>
          </cell>
        </row>
        <row r="167">
          <cell r="B167" t="str">
            <v>Current</v>
          </cell>
          <cell r="J167">
            <v>105</v>
          </cell>
          <cell r="Q167">
            <v>45845</v>
          </cell>
        </row>
        <row r="168">
          <cell r="B168" t="str">
            <v>Current</v>
          </cell>
          <cell r="J168">
            <v>1131.5999999999999</v>
          </cell>
          <cell r="Q168">
            <v>45845</v>
          </cell>
        </row>
        <row r="169">
          <cell r="B169" t="str">
            <v>Current</v>
          </cell>
          <cell r="J169">
            <v>1.45</v>
          </cell>
          <cell r="Q169">
            <v>45848</v>
          </cell>
        </row>
        <row r="170">
          <cell r="B170" t="str">
            <v>Current</v>
          </cell>
          <cell r="J170">
            <v>65.959999999999994</v>
          </cell>
          <cell r="Q170">
            <v>45849</v>
          </cell>
        </row>
        <row r="171">
          <cell r="B171" t="str">
            <v>Current</v>
          </cell>
          <cell r="J171">
            <v>46.58</v>
          </cell>
          <cell r="Q171">
            <v>45848</v>
          </cell>
        </row>
        <row r="172">
          <cell r="B172" t="str">
            <v>Current</v>
          </cell>
          <cell r="J172">
            <v>1571.31</v>
          </cell>
          <cell r="Q172">
            <v>45852</v>
          </cell>
        </row>
        <row r="173">
          <cell r="B173" t="str">
            <v>Current</v>
          </cell>
          <cell r="J173">
            <v>183.88</v>
          </cell>
          <cell r="Q173">
            <v>45853</v>
          </cell>
        </row>
        <row r="174">
          <cell r="B174" t="str">
            <v>Current</v>
          </cell>
          <cell r="J174">
            <v>29.97</v>
          </cell>
          <cell r="Q174">
            <v>45853</v>
          </cell>
        </row>
        <row r="175">
          <cell r="B175" t="str">
            <v>Current</v>
          </cell>
          <cell r="J175">
            <v>230</v>
          </cell>
          <cell r="Q175">
            <v>45853</v>
          </cell>
        </row>
        <row r="176">
          <cell r="B176" t="str">
            <v>Current</v>
          </cell>
          <cell r="J176">
            <v>19.25</v>
          </cell>
          <cell r="Q176">
            <v>45853</v>
          </cell>
        </row>
        <row r="177">
          <cell r="B177" t="str">
            <v>Salary</v>
          </cell>
          <cell r="J177">
            <v>2.4</v>
          </cell>
          <cell r="Q177">
            <v>45854</v>
          </cell>
        </row>
        <row r="178">
          <cell r="B178" t="str">
            <v>Salary</v>
          </cell>
          <cell r="J178">
            <v>1807.8</v>
          </cell>
          <cell r="Q178">
            <v>45854</v>
          </cell>
        </row>
        <row r="179">
          <cell r="B179" t="str">
            <v>Current</v>
          </cell>
          <cell r="J179">
            <v>1807.8</v>
          </cell>
          <cell r="Q179">
            <v>45854</v>
          </cell>
        </row>
        <row r="180">
          <cell r="B180" t="str">
            <v>Salary</v>
          </cell>
          <cell r="J180">
            <v>2081.83</v>
          </cell>
          <cell r="Q180">
            <v>45863</v>
          </cell>
        </row>
        <row r="181">
          <cell r="B181" t="str">
            <v>Salary</v>
          </cell>
          <cell r="J181">
            <v>524.9</v>
          </cell>
          <cell r="Q181">
            <v>45863</v>
          </cell>
        </row>
        <row r="182">
          <cell r="B182" t="str">
            <v>Salary</v>
          </cell>
          <cell r="J182">
            <v>608.52</v>
          </cell>
          <cell r="Q182">
            <v>45863</v>
          </cell>
        </row>
        <row r="183">
          <cell r="B183" t="str">
            <v>Salary</v>
          </cell>
          <cell r="J183">
            <v>1675.75</v>
          </cell>
          <cell r="Q183">
            <v>45863</v>
          </cell>
        </row>
        <row r="184">
          <cell r="B184" t="str">
            <v>Salary</v>
          </cell>
          <cell r="J184">
            <v>1361.46</v>
          </cell>
          <cell r="Q184">
            <v>45863</v>
          </cell>
        </row>
        <row r="185">
          <cell r="B185" t="str">
            <v>Salary</v>
          </cell>
          <cell r="J185">
            <v>1341.14</v>
          </cell>
          <cell r="Q185">
            <v>45863</v>
          </cell>
        </row>
        <row r="186">
          <cell r="B186" t="str">
            <v>Reserve</v>
          </cell>
          <cell r="J186">
            <v>1050</v>
          </cell>
          <cell r="Q186">
            <v>45869</v>
          </cell>
        </row>
        <row r="187">
          <cell r="B187" t="str">
            <v>Current</v>
          </cell>
          <cell r="J187">
            <v>8.82</v>
          </cell>
          <cell r="Q187">
            <v>45854</v>
          </cell>
        </row>
        <row r="188">
          <cell r="B188" t="str">
            <v>Current</v>
          </cell>
          <cell r="J188">
            <v>28.1</v>
          </cell>
          <cell r="Q188">
            <v>45856</v>
          </cell>
        </row>
        <row r="189">
          <cell r="B189" t="str">
            <v>Current</v>
          </cell>
          <cell r="J189">
            <v>4.99</v>
          </cell>
          <cell r="Q189">
            <v>45856</v>
          </cell>
        </row>
        <row r="190">
          <cell r="B190" t="str">
            <v>Current</v>
          </cell>
          <cell r="J190">
            <v>43.989999999999995</v>
          </cell>
          <cell r="Q190">
            <v>45857</v>
          </cell>
        </row>
        <row r="191">
          <cell r="B191" t="str">
            <v>Current</v>
          </cell>
          <cell r="J191">
            <v>9</v>
          </cell>
          <cell r="Q191">
            <v>45859</v>
          </cell>
        </row>
        <row r="192">
          <cell r="B192" t="str">
            <v>Current</v>
          </cell>
          <cell r="J192">
            <v>12</v>
          </cell>
          <cell r="Q192">
            <v>45860</v>
          </cell>
        </row>
        <row r="193">
          <cell r="B193" t="str">
            <v>Current</v>
          </cell>
          <cell r="J193">
            <v>1.59</v>
          </cell>
          <cell r="Q193">
            <v>45865</v>
          </cell>
        </row>
        <row r="194">
          <cell r="B194" t="str">
            <v>Current</v>
          </cell>
          <cell r="J194">
            <v>39.980000000000004</v>
          </cell>
          <cell r="Q194">
            <v>45869</v>
          </cell>
        </row>
        <row r="195">
          <cell r="B195" t="str">
            <v>Salary</v>
          </cell>
          <cell r="J195">
            <v>12.38</v>
          </cell>
          <cell r="Q195">
            <v>45874</v>
          </cell>
        </row>
        <row r="196">
          <cell r="B196" t="str">
            <v>Current</v>
          </cell>
          <cell r="J196">
            <v>9.02</v>
          </cell>
          <cell r="Q196">
            <v>45873</v>
          </cell>
        </row>
        <row r="197">
          <cell r="B197" t="str">
            <v>Current</v>
          </cell>
          <cell r="J197">
            <v>4</v>
          </cell>
          <cell r="Q197">
            <v>45873</v>
          </cell>
        </row>
        <row r="198">
          <cell r="B198" t="str">
            <v>Current</v>
          </cell>
          <cell r="J198">
            <v>208.36</v>
          </cell>
          <cell r="Q198">
            <v>45873</v>
          </cell>
        </row>
        <row r="199">
          <cell r="B199" t="str">
            <v>Current</v>
          </cell>
          <cell r="J199">
            <v>10</v>
          </cell>
          <cell r="Q199">
            <v>45874</v>
          </cell>
        </row>
        <row r="200">
          <cell r="B200" t="str">
            <v>Current</v>
          </cell>
          <cell r="J200">
            <v>448</v>
          </cell>
          <cell r="Q200">
            <v>45874</v>
          </cell>
        </row>
        <row r="201">
          <cell r="B201" t="str">
            <v>Current</v>
          </cell>
          <cell r="J201">
            <v>15.56</v>
          </cell>
          <cell r="Q201">
            <v>45874</v>
          </cell>
        </row>
        <row r="202">
          <cell r="B202" t="str">
            <v>Current</v>
          </cell>
          <cell r="J202">
            <v>30.66</v>
          </cell>
          <cell r="Q202">
            <v>45874</v>
          </cell>
        </row>
        <row r="203">
          <cell r="B203" t="str">
            <v>Current</v>
          </cell>
          <cell r="J203">
            <v>85.39</v>
          </cell>
          <cell r="Q203">
            <v>45874</v>
          </cell>
        </row>
        <row r="204">
          <cell r="B204" t="str">
            <v>Current</v>
          </cell>
          <cell r="J204">
            <v>7.55</v>
          </cell>
          <cell r="Q204">
            <v>45874</v>
          </cell>
        </row>
        <row r="205">
          <cell r="B205" t="str">
            <v>Current</v>
          </cell>
          <cell r="J205">
            <v>62.230000000000004</v>
          </cell>
          <cell r="Q205">
            <v>45879</v>
          </cell>
        </row>
        <row r="206">
          <cell r="B206" t="str">
            <v>Current</v>
          </cell>
          <cell r="J206">
            <v>115.15</v>
          </cell>
          <cell r="Q206">
            <v>45880</v>
          </cell>
        </row>
        <row r="207">
          <cell r="B207" t="str">
            <v>Salary</v>
          </cell>
          <cell r="J207">
            <v>2.8</v>
          </cell>
          <cell r="Q207">
            <v>45885</v>
          </cell>
        </row>
        <row r="208">
          <cell r="B208" t="str">
            <v>Salary</v>
          </cell>
          <cell r="J208">
            <v>2371.91</v>
          </cell>
          <cell r="Q208">
            <v>45894</v>
          </cell>
        </row>
        <row r="209">
          <cell r="B209" t="str">
            <v>Salary</v>
          </cell>
          <cell r="J209">
            <v>524.70000000000005</v>
          </cell>
          <cell r="Q209">
            <v>45894</v>
          </cell>
        </row>
        <row r="210">
          <cell r="B210" t="str">
            <v>Salary</v>
          </cell>
          <cell r="J210">
            <v>608.52</v>
          </cell>
          <cell r="Q210">
            <v>45894</v>
          </cell>
        </row>
        <row r="211">
          <cell r="B211" t="str">
            <v>Salary</v>
          </cell>
          <cell r="J211">
            <v>1896.97</v>
          </cell>
          <cell r="Q211">
            <v>45894</v>
          </cell>
        </row>
        <row r="212">
          <cell r="B212" t="str">
            <v>Salary</v>
          </cell>
          <cell r="J212">
            <v>1581.1</v>
          </cell>
          <cell r="Q212">
            <v>45894</v>
          </cell>
        </row>
        <row r="213">
          <cell r="B213" t="str">
            <v>Salary</v>
          </cell>
          <cell r="J213">
            <v>1660.12</v>
          </cell>
          <cell r="Q213">
            <v>45894</v>
          </cell>
        </row>
        <row r="214">
          <cell r="B214" t="str">
            <v>Current</v>
          </cell>
          <cell r="J214">
            <v>129.6</v>
          </cell>
          <cell r="Q214">
            <v>45875</v>
          </cell>
        </row>
        <row r="215">
          <cell r="B215" t="str">
            <v>Current</v>
          </cell>
          <cell r="J215">
            <v>64.8</v>
          </cell>
          <cell r="Q215">
            <v>45876</v>
          </cell>
        </row>
        <row r="216">
          <cell r="B216" t="str">
            <v>Current</v>
          </cell>
          <cell r="J216">
            <v>30.03</v>
          </cell>
          <cell r="Q216">
            <v>45877</v>
          </cell>
        </row>
        <row r="217">
          <cell r="B217" t="str">
            <v>Current</v>
          </cell>
          <cell r="J217">
            <v>23.6</v>
          </cell>
          <cell r="Q217">
            <v>45877</v>
          </cell>
        </row>
        <row r="218">
          <cell r="B218" t="str">
            <v>Current</v>
          </cell>
          <cell r="J218">
            <v>7.9</v>
          </cell>
          <cell r="Q218">
            <v>45877</v>
          </cell>
        </row>
        <row r="219">
          <cell r="B219" t="str">
            <v>Current</v>
          </cell>
          <cell r="J219">
            <v>10.870000000000001</v>
          </cell>
          <cell r="Q219">
            <v>45878</v>
          </cell>
        </row>
        <row r="220">
          <cell r="B220" t="str">
            <v>Current</v>
          </cell>
          <cell r="J220">
            <v>94.15</v>
          </cell>
          <cell r="Q220">
            <v>45877</v>
          </cell>
        </row>
        <row r="221">
          <cell r="B221" t="str">
            <v>Current</v>
          </cell>
          <cell r="J221">
            <v>18.28</v>
          </cell>
          <cell r="Q221">
            <v>45878</v>
          </cell>
        </row>
        <row r="222">
          <cell r="B222" t="str">
            <v>Current</v>
          </cell>
          <cell r="J222">
            <v>6.6400000000000006</v>
          </cell>
          <cell r="Q222">
            <v>45878</v>
          </cell>
        </row>
        <row r="223">
          <cell r="B223" t="str">
            <v>Current</v>
          </cell>
          <cell r="J223">
            <v>16.489999999999998</v>
          </cell>
          <cell r="Q223">
            <v>45878</v>
          </cell>
        </row>
        <row r="224">
          <cell r="B224" t="str">
            <v>Current</v>
          </cell>
          <cell r="J224">
            <v>22.89</v>
          </cell>
          <cell r="Q224">
            <v>45878</v>
          </cell>
        </row>
        <row r="225">
          <cell r="B225" t="str">
            <v>Current</v>
          </cell>
          <cell r="J225">
            <v>15.9</v>
          </cell>
          <cell r="Q225">
            <v>45878</v>
          </cell>
        </row>
        <row r="226">
          <cell r="B226" t="str">
            <v>Current</v>
          </cell>
          <cell r="J226">
            <v>17.990000000000002</v>
          </cell>
          <cell r="Q226">
            <v>45878</v>
          </cell>
        </row>
        <row r="227">
          <cell r="B227" t="str">
            <v>Current</v>
          </cell>
          <cell r="J227">
            <v>25.490000000000002</v>
          </cell>
          <cell r="Q227">
            <v>45879</v>
          </cell>
        </row>
        <row r="228">
          <cell r="B228" t="str">
            <v>Current</v>
          </cell>
          <cell r="J228">
            <v>51.739999999999995</v>
          </cell>
          <cell r="Q228">
            <v>45879</v>
          </cell>
        </row>
        <row r="229">
          <cell r="B229" t="str">
            <v>Current</v>
          </cell>
          <cell r="J229">
            <v>1807.8</v>
          </cell>
          <cell r="Q229">
            <v>45880</v>
          </cell>
        </row>
        <row r="230">
          <cell r="B230" t="str">
            <v>Current</v>
          </cell>
          <cell r="J230">
            <v>108</v>
          </cell>
          <cell r="Q230">
            <v>45881</v>
          </cell>
        </row>
        <row r="231">
          <cell r="B231" t="str">
            <v>Current</v>
          </cell>
          <cell r="J231">
            <v>819.6</v>
          </cell>
          <cell r="Q231">
            <v>45881</v>
          </cell>
        </row>
        <row r="232">
          <cell r="B232" t="str">
            <v>Current</v>
          </cell>
          <cell r="J232">
            <v>223.2</v>
          </cell>
          <cell r="Q232">
            <v>45881</v>
          </cell>
        </row>
        <row r="233">
          <cell r="B233" t="str">
            <v>Current</v>
          </cell>
          <cell r="J233">
            <v>10.3</v>
          </cell>
          <cell r="Q233">
            <v>45885</v>
          </cell>
        </row>
        <row r="234">
          <cell r="B234" t="str">
            <v>Current</v>
          </cell>
          <cell r="J234">
            <v>133.33000000000001</v>
          </cell>
          <cell r="Q234">
            <v>45890</v>
          </cell>
        </row>
        <row r="235">
          <cell r="B235" t="str">
            <v>Current</v>
          </cell>
          <cell r="J235">
            <v>56.09</v>
          </cell>
          <cell r="Q235">
            <v>45892</v>
          </cell>
        </row>
        <row r="236">
          <cell r="B236" t="str">
            <v>Current</v>
          </cell>
          <cell r="J236">
            <v>5.78</v>
          </cell>
          <cell r="Q236">
            <v>45892</v>
          </cell>
        </row>
        <row r="237">
          <cell r="B237" t="str">
            <v>Current</v>
          </cell>
          <cell r="J237">
            <v>57.84</v>
          </cell>
          <cell r="Q237">
            <v>45893</v>
          </cell>
        </row>
        <row r="238">
          <cell r="B238" t="str">
            <v>Current</v>
          </cell>
          <cell r="J238">
            <v>1.59</v>
          </cell>
          <cell r="Q238">
            <v>45896</v>
          </cell>
        </row>
        <row r="239">
          <cell r="B239" t="str">
            <v>Current</v>
          </cell>
          <cell r="J239">
            <v>29.99</v>
          </cell>
          <cell r="Q239">
            <v>45899</v>
          </cell>
        </row>
        <row r="240">
          <cell r="B240" t="str">
            <v>Current</v>
          </cell>
          <cell r="J240">
            <v>15.5</v>
          </cell>
          <cell r="Q240">
            <v>45899</v>
          </cell>
        </row>
        <row r="241">
          <cell r="B241" t="str">
            <v>Current</v>
          </cell>
          <cell r="J241">
            <v>28.35</v>
          </cell>
          <cell r="Q241">
            <v>45899</v>
          </cell>
        </row>
        <row r="242">
          <cell r="B242" t="str">
            <v>Current</v>
          </cell>
          <cell r="J242">
            <v>31.56</v>
          </cell>
          <cell r="Q242">
            <v>45899</v>
          </cell>
        </row>
        <row r="243">
          <cell r="B243" t="str">
            <v>Current</v>
          </cell>
          <cell r="J243">
            <v>20.56</v>
          </cell>
          <cell r="Q243">
            <v>45899</v>
          </cell>
        </row>
        <row r="244">
          <cell r="B244" t="str">
            <v>Current</v>
          </cell>
          <cell r="J244">
            <v>13.22</v>
          </cell>
          <cell r="Q244">
            <v>45899</v>
          </cell>
        </row>
        <row r="245">
          <cell r="B245" t="str">
            <v>Current</v>
          </cell>
          <cell r="J245">
            <v>5.15</v>
          </cell>
          <cell r="Q245">
            <v>45899</v>
          </cell>
        </row>
        <row r="246">
          <cell r="B246" t="str">
            <v>Salary</v>
          </cell>
          <cell r="J246">
            <v>2139.08</v>
          </cell>
          <cell r="Q246">
            <v>45925</v>
          </cell>
        </row>
        <row r="247">
          <cell r="B247" t="str">
            <v>Salary</v>
          </cell>
          <cell r="J247">
            <v>524.70000000000005</v>
          </cell>
          <cell r="Q247">
            <v>45925</v>
          </cell>
        </row>
        <row r="248">
          <cell r="B248" t="str">
            <v>Salary</v>
          </cell>
          <cell r="J248">
            <v>608.72</v>
          </cell>
          <cell r="Q248">
            <v>45925</v>
          </cell>
        </row>
        <row r="249">
          <cell r="B249" t="str">
            <v>Salary</v>
          </cell>
          <cell r="J249">
            <v>1720.11</v>
          </cell>
          <cell r="Q249">
            <v>45925</v>
          </cell>
        </row>
        <row r="250">
          <cell r="B250" t="str">
            <v>Salary</v>
          </cell>
          <cell r="J250">
            <v>1405.05</v>
          </cell>
          <cell r="Q250">
            <v>45925</v>
          </cell>
        </row>
        <row r="251">
          <cell r="B251" t="str">
            <v>Salary</v>
          </cell>
          <cell r="J251">
            <v>1324.44</v>
          </cell>
          <cell r="Q251">
            <v>45925</v>
          </cell>
        </row>
        <row r="252">
          <cell r="B252" t="str">
            <v>Current</v>
          </cell>
          <cell r="J252">
            <v>42</v>
          </cell>
          <cell r="Q252">
            <v>45905</v>
          </cell>
        </row>
        <row r="253">
          <cell r="B253" t="str">
            <v>Current</v>
          </cell>
          <cell r="J253">
            <v>4.99</v>
          </cell>
          <cell r="Q253">
            <v>45906</v>
          </cell>
        </row>
        <row r="254">
          <cell r="B254" t="str">
            <v>Current</v>
          </cell>
          <cell r="J254">
            <v>8.09</v>
          </cell>
          <cell r="Q254">
            <v>45906</v>
          </cell>
        </row>
        <row r="255">
          <cell r="B255" t="str">
            <v>Current</v>
          </cell>
          <cell r="J255">
            <v>133.33000000000001</v>
          </cell>
          <cell r="Q255">
            <v>45908</v>
          </cell>
        </row>
        <row r="256">
          <cell r="B256" t="str">
            <v>Current</v>
          </cell>
          <cell r="J256">
            <v>64.8</v>
          </cell>
          <cell r="Q256">
            <v>45908</v>
          </cell>
        </row>
        <row r="257">
          <cell r="B257" t="str">
            <v>Current</v>
          </cell>
          <cell r="J257">
            <v>5.5</v>
          </cell>
          <cell r="Q257">
            <v>45909</v>
          </cell>
        </row>
        <row r="258">
          <cell r="B258" t="str">
            <v>Current</v>
          </cell>
          <cell r="J258">
            <v>42</v>
          </cell>
          <cell r="Q258">
            <v>45908</v>
          </cell>
        </row>
        <row r="259">
          <cell r="B259" t="str">
            <v>Current</v>
          </cell>
          <cell r="J259">
            <v>41.45</v>
          </cell>
          <cell r="Q259">
            <v>45909</v>
          </cell>
        </row>
        <row r="260">
          <cell r="B260" t="str">
            <v>Current</v>
          </cell>
          <cell r="J260">
            <v>61.5</v>
          </cell>
          <cell r="Q260">
            <v>45909</v>
          </cell>
        </row>
        <row r="261">
          <cell r="B261" t="str">
            <v>Current</v>
          </cell>
          <cell r="J261">
            <v>10</v>
          </cell>
          <cell r="Q261">
            <v>45909</v>
          </cell>
        </row>
        <row r="262">
          <cell r="B262" t="str">
            <v>Current</v>
          </cell>
          <cell r="J262">
            <v>12.49</v>
          </cell>
          <cell r="Q262">
            <v>45909</v>
          </cell>
        </row>
        <row r="263">
          <cell r="B263" t="str">
            <v>Current</v>
          </cell>
          <cell r="J263">
            <v>22.63</v>
          </cell>
          <cell r="Q263">
            <v>45909</v>
          </cell>
        </row>
        <row r="264">
          <cell r="B264" t="str">
            <v>Current</v>
          </cell>
          <cell r="J264">
            <v>39.04</v>
          </cell>
          <cell r="Q264">
            <v>45909</v>
          </cell>
        </row>
        <row r="265">
          <cell r="B265" t="str">
            <v>Current</v>
          </cell>
          <cell r="J265">
            <v>264</v>
          </cell>
          <cell r="Q265">
            <v>45909</v>
          </cell>
        </row>
        <row r="266">
          <cell r="B266" t="str">
            <v>Current</v>
          </cell>
          <cell r="J266">
            <v>2677.37</v>
          </cell>
          <cell r="Q266">
            <v>45909</v>
          </cell>
        </row>
        <row r="267">
          <cell r="B267" t="str">
            <v>Current</v>
          </cell>
          <cell r="J267">
            <v>134.30000000000001</v>
          </cell>
          <cell r="Q267">
            <v>45909</v>
          </cell>
        </row>
        <row r="268">
          <cell r="B268" t="str">
            <v>Current</v>
          </cell>
          <cell r="J268">
            <v>138.16</v>
          </cell>
          <cell r="Q268">
            <v>45908</v>
          </cell>
        </row>
        <row r="269">
          <cell r="B269" t="str">
            <v>Current</v>
          </cell>
          <cell r="J269">
            <v>51</v>
          </cell>
          <cell r="Q269">
            <v>45908</v>
          </cell>
        </row>
        <row r="270">
          <cell r="B270" t="str">
            <v>Current</v>
          </cell>
          <cell r="J270">
            <v>108</v>
          </cell>
          <cell r="Q270">
            <v>45909</v>
          </cell>
        </row>
        <row r="271">
          <cell r="B271" t="str">
            <v>Current</v>
          </cell>
          <cell r="J271">
            <v>39.980000000000004</v>
          </cell>
          <cell r="Q271">
            <v>45910</v>
          </cell>
        </row>
        <row r="272">
          <cell r="B272" t="str">
            <v>Current</v>
          </cell>
          <cell r="J272">
            <v>199.2</v>
          </cell>
          <cell r="Q272">
            <v>45910</v>
          </cell>
        </row>
        <row r="273">
          <cell r="B273" t="str">
            <v>Current</v>
          </cell>
          <cell r="J273">
            <v>0.5</v>
          </cell>
          <cell r="Q273">
            <v>45910</v>
          </cell>
        </row>
        <row r="274">
          <cell r="B274" t="str">
            <v>Current</v>
          </cell>
          <cell r="J274">
            <v>61.78</v>
          </cell>
          <cell r="Q274">
            <v>45910</v>
          </cell>
        </row>
        <row r="275">
          <cell r="B275" t="str">
            <v>Current</v>
          </cell>
          <cell r="J275">
            <v>37.450000000000003</v>
          </cell>
          <cell r="Q275">
            <v>45910</v>
          </cell>
        </row>
        <row r="276">
          <cell r="B276" t="str">
            <v>Current</v>
          </cell>
          <cell r="J276">
            <v>4282.84</v>
          </cell>
          <cell r="Q276">
            <v>45910</v>
          </cell>
        </row>
        <row r="277">
          <cell r="B277" t="str">
            <v>Current</v>
          </cell>
          <cell r="J277">
            <v>6.5</v>
          </cell>
          <cell r="Q277">
            <v>45910</v>
          </cell>
        </row>
        <row r="278">
          <cell r="B278" t="str">
            <v>Current</v>
          </cell>
          <cell r="J278">
            <v>1807.8</v>
          </cell>
          <cell r="Q278">
            <v>45916</v>
          </cell>
        </row>
        <row r="279">
          <cell r="B279" t="str">
            <v>Current</v>
          </cell>
          <cell r="J279">
            <v>504</v>
          </cell>
          <cell r="Q279">
            <v>45916</v>
          </cell>
        </row>
        <row r="280">
          <cell r="B280" t="str">
            <v>Reserve</v>
          </cell>
          <cell r="J280">
            <v>4250</v>
          </cell>
          <cell r="Q280">
            <v>45916</v>
          </cell>
        </row>
        <row r="281">
          <cell r="B281" t="str">
            <v>Salary</v>
          </cell>
          <cell r="J281">
            <v>3.5</v>
          </cell>
          <cell r="Q281">
            <v>45916</v>
          </cell>
        </row>
        <row r="282">
          <cell r="B282" t="str">
            <v>Current</v>
          </cell>
          <cell r="J282">
            <v>49.7</v>
          </cell>
          <cell r="Q282">
            <v>45916</v>
          </cell>
        </row>
        <row r="283">
          <cell r="B283" t="str">
            <v>Current</v>
          </cell>
          <cell r="J283">
            <v>19.96</v>
          </cell>
          <cell r="Q283">
            <v>45911</v>
          </cell>
        </row>
        <row r="284">
          <cell r="B284" t="str">
            <v>Current</v>
          </cell>
          <cell r="J284">
            <v>4.1500000000000004</v>
          </cell>
          <cell r="Q284">
            <v>45917</v>
          </cell>
        </row>
        <row r="285">
          <cell r="B285" t="str">
            <v>Current</v>
          </cell>
          <cell r="J285">
            <v>9.09</v>
          </cell>
          <cell r="Q285">
            <v>45917</v>
          </cell>
        </row>
        <row r="286">
          <cell r="B286" t="str">
            <v>Current</v>
          </cell>
          <cell r="J286">
            <v>27.5</v>
          </cell>
          <cell r="Q286">
            <v>45917</v>
          </cell>
        </row>
        <row r="287">
          <cell r="B287" t="str">
            <v>Current</v>
          </cell>
          <cell r="J287">
            <v>8.33</v>
          </cell>
          <cell r="Q287">
            <v>45917</v>
          </cell>
        </row>
        <row r="288">
          <cell r="B288" t="str">
            <v>Current</v>
          </cell>
          <cell r="J288">
            <v>20</v>
          </cell>
          <cell r="Q288">
            <v>45917</v>
          </cell>
        </row>
        <row r="289">
          <cell r="B289" t="str">
            <v>Current</v>
          </cell>
          <cell r="J289">
            <v>111.96</v>
          </cell>
          <cell r="Q289">
            <v>45918</v>
          </cell>
        </row>
        <row r="290">
          <cell r="B290" t="str">
            <v>Current</v>
          </cell>
          <cell r="J290">
            <v>0.01</v>
          </cell>
          <cell r="Q290">
            <v>45918</v>
          </cell>
        </row>
        <row r="291">
          <cell r="B291" t="str">
            <v>Current</v>
          </cell>
          <cell r="J291">
            <v>83.07</v>
          </cell>
          <cell r="Q291">
            <v>45918</v>
          </cell>
        </row>
        <row r="292">
          <cell r="B292" t="str">
            <v>Current</v>
          </cell>
          <cell r="J292">
            <v>6.6400000000000006</v>
          </cell>
          <cell r="Q292">
            <v>45924</v>
          </cell>
        </row>
        <row r="293">
          <cell r="B293" t="str">
            <v>Current</v>
          </cell>
          <cell r="J293">
            <v>1.59</v>
          </cell>
          <cell r="Q293">
            <v>45927</v>
          </cell>
        </row>
        <row r="294">
          <cell r="B294" t="str">
            <v>Current</v>
          </cell>
          <cell r="J294">
            <v>15.26</v>
          </cell>
          <cell r="Q294">
            <v>45930</v>
          </cell>
        </row>
        <row r="295">
          <cell r="B295" t="str">
            <v>Current</v>
          </cell>
          <cell r="J295">
            <v>21.25</v>
          </cell>
          <cell r="Q295">
            <v>45930</v>
          </cell>
        </row>
        <row r="296">
          <cell r="B296" t="str">
            <v>Current</v>
          </cell>
          <cell r="J296">
            <v>48</v>
          </cell>
          <cell r="Q296">
            <v>45933</v>
          </cell>
        </row>
        <row r="297">
          <cell r="B297" t="str">
            <v>Current</v>
          </cell>
          <cell r="J297">
            <v>7.49</v>
          </cell>
          <cell r="Q297">
            <v>45935</v>
          </cell>
        </row>
        <row r="298">
          <cell r="B298" t="str">
            <v>Current</v>
          </cell>
          <cell r="J298">
            <v>8.89</v>
          </cell>
          <cell r="Q298">
            <v>45935</v>
          </cell>
        </row>
        <row r="299">
          <cell r="B299" t="str">
            <v>Current</v>
          </cell>
          <cell r="J299">
            <v>6.95</v>
          </cell>
          <cell r="Q299">
            <v>45937</v>
          </cell>
        </row>
        <row r="300">
          <cell r="B300" t="str">
            <v>Current</v>
          </cell>
          <cell r="J300">
            <v>16.98</v>
          </cell>
          <cell r="Q300">
            <v>45937</v>
          </cell>
        </row>
        <row r="301">
          <cell r="B301" t="str">
            <v>Current</v>
          </cell>
          <cell r="J301">
            <v>133.32999999999998</v>
          </cell>
          <cell r="Q301">
            <v>45937</v>
          </cell>
        </row>
        <row r="302">
          <cell r="B302" t="str">
            <v>Current</v>
          </cell>
          <cell r="J302">
            <v>64.8</v>
          </cell>
          <cell r="Q302">
            <v>45937</v>
          </cell>
        </row>
        <row r="303">
          <cell r="B303" t="str">
            <v>Current</v>
          </cell>
          <cell r="J303">
            <v>37.230000000000004</v>
          </cell>
          <cell r="Q303">
            <v>45938</v>
          </cell>
        </row>
        <row r="304">
          <cell r="B304" t="str">
            <v>Current</v>
          </cell>
          <cell r="J304">
            <v>4.74</v>
          </cell>
          <cell r="Q304">
            <v>45938</v>
          </cell>
        </row>
        <row r="305">
          <cell r="B305" t="str">
            <v>Current</v>
          </cell>
          <cell r="J305">
            <v>344.49</v>
          </cell>
          <cell r="Q305">
            <v>45940</v>
          </cell>
        </row>
        <row r="306">
          <cell r="B306" t="str">
            <v>Current</v>
          </cell>
          <cell r="J306">
            <v>68.08</v>
          </cell>
          <cell r="Q306">
            <v>45940</v>
          </cell>
        </row>
        <row r="307">
          <cell r="B307" t="str">
            <v>Current</v>
          </cell>
          <cell r="J307">
            <v>24.990000000000002</v>
          </cell>
          <cell r="Q307">
            <v>45942</v>
          </cell>
        </row>
        <row r="308">
          <cell r="B308" t="str">
            <v>Current</v>
          </cell>
          <cell r="J308">
            <v>111.75999999999999</v>
          </cell>
          <cell r="Q308">
            <v>45943</v>
          </cell>
        </row>
        <row r="309">
          <cell r="B309" t="str">
            <v>Current</v>
          </cell>
          <cell r="J309">
            <v>65.989999999999995</v>
          </cell>
          <cell r="Q309">
            <v>45941</v>
          </cell>
        </row>
        <row r="310">
          <cell r="B310" t="str">
            <v>Current</v>
          </cell>
          <cell r="J310">
            <v>108</v>
          </cell>
          <cell r="Q310">
            <v>45944</v>
          </cell>
        </row>
        <row r="311">
          <cell r="B311" t="str">
            <v>Current</v>
          </cell>
          <cell r="J311">
            <v>8.65</v>
          </cell>
          <cell r="Q311">
            <v>45943</v>
          </cell>
        </row>
        <row r="312">
          <cell r="B312" t="str">
            <v>Current</v>
          </cell>
          <cell r="J312">
            <v>68</v>
          </cell>
          <cell r="Q312">
            <v>45944</v>
          </cell>
        </row>
        <row r="313">
          <cell r="B313" t="str">
            <v>Current</v>
          </cell>
          <cell r="J313">
            <v>27.41</v>
          </cell>
          <cell r="Q313">
            <v>45945</v>
          </cell>
        </row>
        <row r="314">
          <cell r="B314" t="str">
            <v>Current</v>
          </cell>
          <cell r="J314">
            <v>40</v>
          </cell>
          <cell r="Q314">
            <v>45946</v>
          </cell>
        </row>
        <row r="315">
          <cell r="B315" t="str">
            <v>Current</v>
          </cell>
          <cell r="J315">
            <v>51.65</v>
          </cell>
          <cell r="Q315">
            <v>45946</v>
          </cell>
        </row>
        <row r="316">
          <cell r="B316" t="str">
            <v>Salary</v>
          </cell>
          <cell r="J316">
            <v>2139.08</v>
          </cell>
          <cell r="Q316">
            <v>45954</v>
          </cell>
        </row>
        <row r="317">
          <cell r="B317" t="str">
            <v>Salary</v>
          </cell>
          <cell r="J317">
            <v>524.9</v>
          </cell>
          <cell r="Q317">
            <v>45954</v>
          </cell>
        </row>
        <row r="318">
          <cell r="B318" t="str">
            <v>Salary</v>
          </cell>
          <cell r="J318">
            <v>608.52</v>
          </cell>
          <cell r="Q318">
            <v>45954</v>
          </cell>
        </row>
        <row r="319">
          <cell r="B319" t="str">
            <v>Salary</v>
          </cell>
          <cell r="J319">
            <v>1719.91</v>
          </cell>
          <cell r="Q319">
            <v>45954</v>
          </cell>
        </row>
        <row r="320">
          <cell r="B320" t="str">
            <v>Salary</v>
          </cell>
          <cell r="J320">
            <v>1405.05</v>
          </cell>
          <cell r="Q320">
            <v>45954</v>
          </cell>
        </row>
        <row r="321">
          <cell r="B321" t="str">
            <v>Salary</v>
          </cell>
          <cell r="J321">
            <v>1484.44</v>
          </cell>
          <cell r="Q321">
            <v>45954</v>
          </cell>
        </row>
        <row r="322">
          <cell r="B322" t="str">
            <v>Salary</v>
          </cell>
          <cell r="J322">
            <v>3</v>
          </cell>
          <cell r="Q322">
            <v>45946</v>
          </cell>
        </row>
        <row r="323">
          <cell r="B323" t="str">
            <v>Salary</v>
          </cell>
          <cell r="J323">
            <v>243.4</v>
          </cell>
          <cell r="Q323">
            <v>45951</v>
          </cell>
        </row>
        <row r="324">
          <cell r="B324" t="str">
            <v>Current</v>
          </cell>
          <cell r="J324">
            <v>945</v>
          </cell>
          <cell r="Q324">
            <v>45951</v>
          </cell>
        </row>
        <row r="325">
          <cell r="B325" t="str">
            <v>Current</v>
          </cell>
          <cell r="J325">
            <v>6.37</v>
          </cell>
          <cell r="Q325">
            <v>45951</v>
          </cell>
        </row>
        <row r="326">
          <cell r="B326" t="str">
            <v>Current</v>
          </cell>
          <cell r="J326">
            <v>1807.8</v>
          </cell>
          <cell r="Q326">
            <v>45951</v>
          </cell>
        </row>
        <row r="327">
          <cell r="B327" t="str">
            <v>Current</v>
          </cell>
          <cell r="J327">
            <v>11.19</v>
          </cell>
          <cell r="Q327">
            <v>45952</v>
          </cell>
        </row>
        <row r="328">
          <cell r="B328" t="str">
            <v>Current</v>
          </cell>
          <cell r="J328">
            <v>129.6</v>
          </cell>
          <cell r="Q328">
            <v>45952</v>
          </cell>
        </row>
        <row r="329">
          <cell r="B329" t="str">
            <v>Current</v>
          </cell>
          <cell r="J329">
            <v>19.79</v>
          </cell>
          <cell r="Q329">
            <v>45953</v>
          </cell>
        </row>
        <row r="330">
          <cell r="B330" t="str">
            <v>Current</v>
          </cell>
          <cell r="J330">
            <v>15.86</v>
          </cell>
          <cell r="Q330">
            <v>45953</v>
          </cell>
        </row>
        <row r="331">
          <cell r="B331" t="str">
            <v>Current</v>
          </cell>
          <cell r="J331">
            <v>7.49</v>
          </cell>
          <cell r="Q331">
            <v>45953</v>
          </cell>
        </row>
        <row r="332">
          <cell r="B332" t="str">
            <v>Current</v>
          </cell>
          <cell r="J332">
            <v>1.59</v>
          </cell>
          <cell r="Q332">
            <v>45958</v>
          </cell>
        </row>
        <row r="333">
          <cell r="B333" t="str">
            <v>Current</v>
          </cell>
          <cell r="J333">
            <v>38.64</v>
          </cell>
          <cell r="Q333">
            <v>45959</v>
          </cell>
        </row>
        <row r="334">
          <cell r="B334" t="str">
            <v>Current</v>
          </cell>
          <cell r="J334">
            <v>6</v>
          </cell>
          <cell r="Q334">
            <v>45966</v>
          </cell>
        </row>
        <row r="335">
          <cell r="B335" t="str">
            <v>Current</v>
          </cell>
          <cell r="J335">
            <v>49.89</v>
          </cell>
          <cell r="Q335">
            <v>45966</v>
          </cell>
        </row>
        <row r="336">
          <cell r="B336" t="str">
            <v>Current</v>
          </cell>
          <cell r="J336">
            <v>15.9</v>
          </cell>
          <cell r="Q336">
            <v>45966</v>
          </cell>
        </row>
        <row r="337">
          <cell r="B337" t="str">
            <v>Current</v>
          </cell>
          <cell r="J337">
            <v>5.59</v>
          </cell>
          <cell r="Q337">
            <v>45966</v>
          </cell>
        </row>
        <row r="338">
          <cell r="B338" t="str">
            <v>Current</v>
          </cell>
          <cell r="J338">
            <v>5.98</v>
          </cell>
          <cell r="Q338">
            <v>45966</v>
          </cell>
        </row>
        <row r="339">
          <cell r="B339" t="str">
            <v>Current</v>
          </cell>
          <cell r="J339">
            <v>69.989999999999995</v>
          </cell>
          <cell r="Q339">
            <v>45965</v>
          </cell>
        </row>
        <row r="340">
          <cell r="B340" t="str">
            <v>Current</v>
          </cell>
          <cell r="J340">
            <v>38.229999999999997</v>
          </cell>
          <cell r="Q340">
            <v>45968</v>
          </cell>
        </row>
        <row r="341">
          <cell r="B341" t="str">
            <v>Current</v>
          </cell>
          <cell r="J341">
            <v>10.79</v>
          </cell>
          <cell r="Q341">
            <v>45968</v>
          </cell>
        </row>
        <row r="342">
          <cell r="B342" t="str">
            <v>Current</v>
          </cell>
          <cell r="J342">
            <v>7.2</v>
          </cell>
          <cell r="Q342">
            <v>45968</v>
          </cell>
        </row>
        <row r="343">
          <cell r="B343" t="str">
            <v>Current</v>
          </cell>
          <cell r="J343">
            <v>11.98</v>
          </cell>
          <cell r="Q343">
            <v>45968</v>
          </cell>
        </row>
        <row r="344">
          <cell r="B344" t="str">
            <v>Current</v>
          </cell>
          <cell r="J344">
            <v>32.31</v>
          </cell>
          <cell r="Q344">
            <v>45968</v>
          </cell>
        </row>
        <row r="345">
          <cell r="B345" t="str">
            <v>Current</v>
          </cell>
          <cell r="J345">
            <v>133.32999999999998</v>
          </cell>
          <cell r="Q345">
            <v>45968</v>
          </cell>
        </row>
        <row r="346">
          <cell r="B346" t="str">
            <v>Current</v>
          </cell>
          <cell r="J346">
            <v>15.98</v>
          </cell>
          <cell r="Q346">
            <v>45969</v>
          </cell>
        </row>
        <row r="347">
          <cell r="B347" t="str">
            <v>Current</v>
          </cell>
          <cell r="J347">
            <v>19.79</v>
          </cell>
          <cell r="Q347">
            <v>45969</v>
          </cell>
        </row>
        <row r="348">
          <cell r="B348" t="str">
            <v>Current</v>
          </cell>
          <cell r="J348">
            <v>6.95</v>
          </cell>
          <cell r="Q348">
            <v>45969</v>
          </cell>
        </row>
        <row r="349">
          <cell r="B349" t="str">
            <v>Current</v>
          </cell>
          <cell r="J349">
            <v>9.9499999999999993</v>
          </cell>
          <cell r="Q349">
            <v>45970</v>
          </cell>
        </row>
        <row r="350">
          <cell r="B350" t="str">
            <v>Current</v>
          </cell>
          <cell r="J350">
            <v>97.68</v>
          </cell>
          <cell r="Q350">
            <v>45971</v>
          </cell>
        </row>
        <row r="351">
          <cell r="B351" t="str">
            <v>Current</v>
          </cell>
          <cell r="J351">
            <v>64.03</v>
          </cell>
          <cell r="Q351">
            <v>45971</v>
          </cell>
        </row>
        <row r="352">
          <cell r="B352" t="str">
            <v>Current</v>
          </cell>
          <cell r="J352">
            <v>148.14000000000001</v>
          </cell>
          <cell r="Q352">
            <v>45971</v>
          </cell>
        </row>
        <row r="353">
          <cell r="B353" t="str">
            <v>Current</v>
          </cell>
          <cell r="J353">
            <v>68.64</v>
          </cell>
          <cell r="Q353">
            <v>45972</v>
          </cell>
        </row>
        <row r="354">
          <cell r="B354" t="str">
            <v>Current</v>
          </cell>
          <cell r="J354">
            <v>294.5</v>
          </cell>
          <cell r="Q354">
            <v>45973</v>
          </cell>
        </row>
        <row r="355">
          <cell r="B355" t="str">
            <v>Current</v>
          </cell>
          <cell r="J355">
            <v>29.14</v>
          </cell>
          <cell r="Q355">
            <v>45976</v>
          </cell>
        </row>
        <row r="356">
          <cell r="B356" t="str">
            <v>Current</v>
          </cell>
          <cell r="J356">
            <v>12.139999999999999</v>
          </cell>
          <cell r="Q356">
            <v>45976</v>
          </cell>
        </row>
        <row r="357">
          <cell r="B357" t="str">
            <v>Current</v>
          </cell>
          <cell r="J357">
            <v>28.75</v>
          </cell>
          <cell r="Q357">
            <v>45976</v>
          </cell>
        </row>
        <row r="358">
          <cell r="B358" t="str">
            <v>Current</v>
          </cell>
          <cell r="J358">
            <v>46.15</v>
          </cell>
          <cell r="Q358">
            <v>45977</v>
          </cell>
        </row>
        <row r="359">
          <cell r="B359" t="str">
            <v>Current</v>
          </cell>
          <cell r="J359">
            <v>153.6</v>
          </cell>
          <cell r="Q359">
            <v>45979</v>
          </cell>
        </row>
        <row r="360">
          <cell r="B360" t="str">
            <v>Current</v>
          </cell>
          <cell r="J360">
            <v>875</v>
          </cell>
          <cell r="Q360">
            <v>45979</v>
          </cell>
        </row>
        <row r="361">
          <cell r="B361" t="str">
            <v>Current</v>
          </cell>
          <cell r="J361">
            <v>153</v>
          </cell>
          <cell r="Q361">
            <v>45979</v>
          </cell>
        </row>
        <row r="362">
          <cell r="B362" t="str">
            <v>Current</v>
          </cell>
          <cell r="J362">
            <v>108</v>
          </cell>
          <cell r="Q362">
            <v>45979</v>
          </cell>
        </row>
        <row r="363">
          <cell r="B363" t="str">
            <v>Current</v>
          </cell>
          <cell r="J363">
            <v>1807.8</v>
          </cell>
          <cell r="Q363">
            <v>45979</v>
          </cell>
        </row>
        <row r="364">
          <cell r="B364" t="str">
            <v>Salary</v>
          </cell>
          <cell r="J364">
            <v>2139.08</v>
          </cell>
          <cell r="Q364">
            <v>45986</v>
          </cell>
        </row>
        <row r="365">
          <cell r="B365" t="str">
            <v>Salary</v>
          </cell>
          <cell r="J365">
            <v>524.70000000000005</v>
          </cell>
          <cell r="Q365">
            <v>45986</v>
          </cell>
        </row>
        <row r="366">
          <cell r="B366" t="str">
            <v>Salary</v>
          </cell>
          <cell r="J366">
            <v>608.52</v>
          </cell>
          <cell r="Q366">
            <v>45986</v>
          </cell>
        </row>
        <row r="367">
          <cell r="B367" t="str">
            <v>Salary</v>
          </cell>
          <cell r="J367">
            <v>1720.11</v>
          </cell>
          <cell r="Q367">
            <v>45986</v>
          </cell>
        </row>
        <row r="368">
          <cell r="B368" t="str">
            <v>Salary</v>
          </cell>
          <cell r="J368">
            <v>1405.05</v>
          </cell>
          <cell r="Q368">
            <v>45986</v>
          </cell>
        </row>
        <row r="369">
          <cell r="B369" t="str">
            <v>Salary</v>
          </cell>
          <cell r="J369">
            <v>1404.74</v>
          </cell>
          <cell r="Q369">
            <v>45986</v>
          </cell>
        </row>
        <row r="370">
          <cell r="B370" t="str">
            <v>Salary</v>
          </cell>
          <cell r="J370">
            <v>3.5</v>
          </cell>
          <cell r="Q370">
            <v>45977</v>
          </cell>
        </row>
        <row r="371">
          <cell r="B371" t="str">
            <v>Salary</v>
          </cell>
          <cell r="J371">
            <v>35</v>
          </cell>
          <cell r="Q371">
            <v>45979</v>
          </cell>
        </row>
        <row r="372">
          <cell r="B372" t="str">
            <v>Current</v>
          </cell>
          <cell r="J372">
            <v>35</v>
          </cell>
          <cell r="Q372">
            <v>45986</v>
          </cell>
        </row>
        <row r="373">
          <cell r="B373" t="str">
            <v>Current</v>
          </cell>
          <cell r="J373">
            <v>6.3</v>
          </cell>
          <cell r="Q373">
            <v>45980</v>
          </cell>
        </row>
        <row r="374">
          <cell r="B374" t="str">
            <v>Current</v>
          </cell>
          <cell r="J374">
            <v>75</v>
          </cell>
          <cell r="Q374">
            <v>45980</v>
          </cell>
        </row>
        <row r="375">
          <cell r="B375" t="str">
            <v>Current</v>
          </cell>
          <cell r="J375">
            <v>7.99</v>
          </cell>
          <cell r="Q375">
            <v>45981</v>
          </cell>
        </row>
        <row r="376">
          <cell r="B376" t="str">
            <v>Current</v>
          </cell>
          <cell r="J376">
            <v>15.56</v>
          </cell>
          <cell r="Q376">
            <v>45981</v>
          </cell>
        </row>
        <row r="377">
          <cell r="B377" t="str">
            <v>Current</v>
          </cell>
          <cell r="J377">
            <v>13.96</v>
          </cell>
          <cell r="Q377">
            <v>45981</v>
          </cell>
        </row>
        <row r="378">
          <cell r="B378" t="str">
            <v>Current</v>
          </cell>
          <cell r="J378">
            <v>13.25</v>
          </cell>
          <cell r="Q378">
            <v>45981</v>
          </cell>
        </row>
        <row r="379">
          <cell r="B379" t="str">
            <v>Current</v>
          </cell>
          <cell r="J379">
            <v>34.770000000000003</v>
          </cell>
          <cell r="Q379">
            <v>45985</v>
          </cell>
        </row>
        <row r="380">
          <cell r="B380" t="str">
            <v>Current</v>
          </cell>
          <cell r="J380">
            <v>7.81</v>
          </cell>
          <cell r="Q380">
            <v>45985</v>
          </cell>
        </row>
        <row r="381">
          <cell r="B381" t="str">
            <v>Current</v>
          </cell>
          <cell r="J381">
            <v>12.38</v>
          </cell>
          <cell r="Q381">
            <v>45985</v>
          </cell>
        </row>
        <row r="382">
          <cell r="B382" t="str">
            <v>Current</v>
          </cell>
          <cell r="J382">
            <v>81.98</v>
          </cell>
          <cell r="Q382">
            <v>45986</v>
          </cell>
        </row>
        <row r="383">
          <cell r="B383" t="str">
            <v>Current</v>
          </cell>
          <cell r="J383">
            <v>5</v>
          </cell>
          <cell r="Q383">
            <v>45988</v>
          </cell>
        </row>
        <row r="384">
          <cell r="B384" t="str">
            <v>Current</v>
          </cell>
          <cell r="J384">
            <v>2.63</v>
          </cell>
          <cell r="Q384">
            <v>45988</v>
          </cell>
        </row>
        <row r="385">
          <cell r="B385" t="str">
            <v>Current</v>
          </cell>
          <cell r="J385">
            <v>12</v>
          </cell>
          <cell r="Q385">
            <v>45988</v>
          </cell>
        </row>
        <row r="386">
          <cell r="B386" t="str">
            <v>Current</v>
          </cell>
          <cell r="J386">
            <v>1.59</v>
          </cell>
          <cell r="Q386">
            <v>45988</v>
          </cell>
        </row>
        <row r="387">
          <cell r="B387" t="str">
            <v>Current</v>
          </cell>
          <cell r="J387">
            <v>400</v>
          </cell>
          <cell r="Q387">
            <v>45993</v>
          </cell>
        </row>
        <row r="388">
          <cell r="B388" t="str">
            <v>Current</v>
          </cell>
          <cell r="J388">
            <v>108</v>
          </cell>
          <cell r="Q388">
            <v>45994</v>
          </cell>
        </row>
        <row r="389">
          <cell r="B389" t="str">
            <v>Current</v>
          </cell>
          <cell r="J389">
            <v>37.96</v>
          </cell>
          <cell r="Q389">
            <v>45994</v>
          </cell>
        </row>
        <row r="390">
          <cell r="B390" t="str">
            <v>Current</v>
          </cell>
          <cell r="J390">
            <v>26.03</v>
          </cell>
          <cell r="Q390">
            <v>45994</v>
          </cell>
        </row>
        <row r="391">
          <cell r="B391" t="str">
            <v>Current</v>
          </cell>
          <cell r="J391">
            <v>14.99</v>
          </cell>
          <cell r="Q391">
            <v>45994</v>
          </cell>
        </row>
        <row r="392">
          <cell r="B392" t="str">
            <v>Current</v>
          </cell>
          <cell r="J392">
            <v>12.76</v>
          </cell>
          <cell r="Q392">
            <v>45998</v>
          </cell>
        </row>
        <row r="393">
          <cell r="B393" t="str">
            <v>Current</v>
          </cell>
          <cell r="J393">
            <v>166.45</v>
          </cell>
          <cell r="Q393">
            <v>45999</v>
          </cell>
        </row>
        <row r="394">
          <cell r="B394" t="str">
            <v>Current</v>
          </cell>
          <cell r="J394">
            <v>120.4</v>
          </cell>
          <cell r="Q394">
            <v>45999</v>
          </cell>
        </row>
        <row r="395">
          <cell r="B395" t="str">
            <v>Salary</v>
          </cell>
          <cell r="J395">
            <v>75</v>
          </cell>
          <cell r="Q395">
            <v>45999</v>
          </cell>
        </row>
        <row r="396">
          <cell r="B396" t="str">
            <v>Current</v>
          </cell>
          <cell r="J396">
            <v>19.100000000000001</v>
          </cell>
          <cell r="Q396">
            <v>45999</v>
          </cell>
        </row>
        <row r="397">
          <cell r="B397" t="str">
            <v>Current</v>
          </cell>
          <cell r="J397">
            <v>10</v>
          </cell>
          <cell r="Q397">
            <v>45999</v>
          </cell>
        </row>
        <row r="398">
          <cell r="B398" t="str">
            <v>Salary</v>
          </cell>
          <cell r="J398">
            <v>2494.15</v>
          </cell>
          <cell r="Q398">
            <v>46010</v>
          </cell>
        </row>
        <row r="399">
          <cell r="B399" t="str">
            <v>Salary</v>
          </cell>
          <cell r="J399">
            <v>524.70000000000005</v>
          </cell>
          <cell r="Q399">
            <v>46010</v>
          </cell>
        </row>
        <row r="400">
          <cell r="B400" t="str">
            <v>Salary</v>
          </cell>
          <cell r="J400">
            <v>608.72</v>
          </cell>
          <cell r="Q400">
            <v>46010</v>
          </cell>
        </row>
        <row r="401">
          <cell r="B401" t="str">
            <v>Salary</v>
          </cell>
          <cell r="J401">
            <v>1244.82</v>
          </cell>
          <cell r="Q401">
            <v>46010</v>
          </cell>
        </row>
        <row r="402">
          <cell r="B402" t="str">
            <v>Salary</v>
          </cell>
          <cell r="J402">
            <v>1359.33</v>
          </cell>
          <cell r="Q402">
            <v>46010</v>
          </cell>
        </row>
        <row r="403">
          <cell r="B403" t="str">
            <v>Salary</v>
          </cell>
          <cell r="J403">
            <v>1331.67</v>
          </cell>
          <cell r="Q403">
            <v>46010</v>
          </cell>
        </row>
        <row r="404">
          <cell r="B404" t="str">
            <v>Salary</v>
          </cell>
          <cell r="J404">
            <v>3.5</v>
          </cell>
          <cell r="Q404">
            <v>46007</v>
          </cell>
        </row>
        <row r="405">
          <cell r="B405" t="str">
            <v>Current</v>
          </cell>
          <cell r="J405">
            <v>4.79</v>
          </cell>
          <cell r="Q405">
            <v>46001</v>
          </cell>
        </row>
        <row r="406">
          <cell r="B406" t="str">
            <v>Current</v>
          </cell>
          <cell r="J406">
            <v>79.430000000000007</v>
          </cell>
          <cell r="Q406">
            <v>46003</v>
          </cell>
        </row>
        <row r="407">
          <cell r="B407" t="str">
            <v>Current</v>
          </cell>
          <cell r="J407">
            <v>72.98</v>
          </cell>
          <cell r="Q407">
            <v>46001</v>
          </cell>
        </row>
        <row r="408">
          <cell r="B408" t="str">
            <v>Current</v>
          </cell>
          <cell r="J408">
            <v>58.86</v>
          </cell>
          <cell r="Q408">
            <v>46001</v>
          </cell>
        </row>
        <row r="409">
          <cell r="B409" t="str">
            <v>Current</v>
          </cell>
          <cell r="J409">
            <v>10.94</v>
          </cell>
          <cell r="Q409">
            <v>46001</v>
          </cell>
        </row>
        <row r="410">
          <cell r="B410" t="str">
            <v>Current</v>
          </cell>
          <cell r="J410">
            <v>14.98</v>
          </cell>
          <cell r="Q410">
            <v>46002</v>
          </cell>
        </row>
        <row r="411">
          <cell r="B411" t="str">
            <v>Current</v>
          </cell>
          <cell r="J411">
            <v>1.92</v>
          </cell>
          <cell r="Q411">
            <v>46002</v>
          </cell>
        </row>
        <row r="412">
          <cell r="B412" t="str">
            <v>Current</v>
          </cell>
          <cell r="J412">
            <v>3.49</v>
          </cell>
          <cell r="Q412">
            <v>46003</v>
          </cell>
        </row>
        <row r="413">
          <cell r="B413" t="str">
            <v>Current</v>
          </cell>
          <cell r="J413">
            <v>141.5</v>
          </cell>
          <cell r="Q413">
            <v>46002</v>
          </cell>
        </row>
        <row r="414">
          <cell r="B414" t="str">
            <v>Current</v>
          </cell>
          <cell r="J414">
            <v>55.1</v>
          </cell>
          <cell r="Q414">
            <v>46007</v>
          </cell>
        </row>
        <row r="415">
          <cell r="B415" t="str">
            <v>Current</v>
          </cell>
          <cell r="J415">
            <v>90</v>
          </cell>
          <cell r="Q415">
            <v>46008</v>
          </cell>
        </row>
        <row r="416">
          <cell r="B416" t="str">
            <v>Current</v>
          </cell>
          <cell r="J416">
            <v>1807.8</v>
          </cell>
          <cell r="Q416">
            <v>46008</v>
          </cell>
        </row>
        <row r="417">
          <cell r="B417" t="str">
            <v>Current</v>
          </cell>
          <cell r="J417">
            <v>972</v>
          </cell>
          <cell r="Q417">
            <v>46009</v>
          </cell>
        </row>
        <row r="418">
          <cell r="B418" t="str">
            <v>Current</v>
          </cell>
          <cell r="J418">
            <v>21.78</v>
          </cell>
          <cell r="Q418">
            <v>46009</v>
          </cell>
        </row>
        <row r="419">
          <cell r="B419" t="str">
            <v>Current</v>
          </cell>
          <cell r="J419">
            <v>30.58</v>
          </cell>
          <cell r="Q419">
            <v>46009</v>
          </cell>
        </row>
        <row r="420">
          <cell r="B420" t="str">
            <v>Current</v>
          </cell>
          <cell r="J420">
            <v>15.45</v>
          </cell>
          <cell r="Q420">
            <v>46011</v>
          </cell>
        </row>
        <row r="421">
          <cell r="B421" t="str">
            <v>Current</v>
          </cell>
          <cell r="J421">
            <v>12.74</v>
          </cell>
          <cell r="Q421">
            <v>46011</v>
          </cell>
        </row>
        <row r="422">
          <cell r="B422" t="str">
            <v>Current</v>
          </cell>
          <cell r="J422">
            <v>1.59</v>
          </cell>
          <cell r="Q422">
            <v>46018</v>
          </cell>
        </row>
        <row r="423">
          <cell r="B423" t="str">
            <v>Current</v>
          </cell>
          <cell r="J423">
            <v>7.49</v>
          </cell>
          <cell r="Q423">
            <v>46022</v>
          </cell>
        </row>
        <row r="424">
          <cell r="B424" t="str">
            <v>Current</v>
          </cell>
          <cell r="J424">
            <v>65.42</v>
          </cell>
          <cell r="Q424">
            <v>46028</v>
          </cell>
        </row>
        <row r="425">
          <cell r="B425" t="str">
            <v>Current</v>
          </cell>
          <cell r="J425">
            <v>79.989999999999995</v>
          </cell>
          <cell r="Q425">
            <v>46029</v>
          </cell>
        </row>
        <row r="426">
          <cell r="B426" t="str">
            <v>Current</v>
          </cell>
          <cell r="J426">
            <v>139.81</v>
          </cell>
          <cell r="Q426">
            <v>46029</v>
          </cell>
        </row>
        <row r="427">
          <cell r="B427" t="str">
            <v>Current</v>
          </cell>
          <cell r="J427">
            <v>8.6999999999999993</v>
          </cell>
          <cell r="Q427">
            <v>46029</v>
          </cell>
        </row>
        <row r="428">
          <cell r="B428" t="str">
            <v>Current</v>
          </cell>
          <cell r="J428">
            <v>51</v>
          </cell>
          <cell r="Q428">
            <v>46029</v>
          </cell>
        </row>
        <row r="429">
          <cell r="B429" t="str">
            <v>Current</v>
          </cell>
          <cell r="J429">
            <v>68</v>
          </cell>
          <cell r="Q429">
            <v>46029</v>
          </cell>
        </row>
        <row r="430">
          <cell r="B430" t="str">
            <v>Current</v>
          </cell>
          <cell r="J430">
            <v>35</v>
          </cell>
          <cell r="Q430">
            <v>46029</v>
          </cell>
        </row>
        <row r="431">
          <cell r="B431" t="str">
            <v>Current</v>
          </cell>
          <cell r="J431">
            <v>22.79</v>
          </cell>
          <cell r="Q431">
            <v>46031</v>
          </cell>
        </row>
        <row r="432">
          <cell r="B432" t="str">
            <v>Salary</v>
          </cell>
          <cell r="J432">
            <v>3544.28</v>
          </cell>
          <cell r="Q432">
            <v>46045</v>
          </cell>
        </row>
        <row r="433">
          <cell r="B433" t="str">
            <v>Salary</v>
          </cell>
          <cell r="J433">
            <v>524.9</v>
          </cell>
          <cell r="Q433">
            <v>46045</v>
          </cell>
        </row>
        <row r="434">
          <cell r="B434" t="str">
            <v>Salary</v>
          </cell>
          <cell r="J434">
            <v>608.52</v>
          </cell>
          <cell r="Q434">
            <v>46045</v>
          </cell>
        </row>
        <row r="435">
          <cell r="B435" t="str">
            <v>Salary</v>
          </cell>
          <cell r="J435">
            <v>1244.82</v>
          </cell>
          <cell r="Q435">
            <v>46045</v>
          </cell>
        </row>
        <row r="436">
          <cell r="B436" t="str">
            <v>Salary</v>
          </cell>
          <cell r="J436">
            <v>1800.63</v>
          </cell>
          <cell r="Q436">
            <v>46045</v>
          </cell>
        </row>
        <row r="437">
          <cell r="B437" t="str">
            <v>Salary</v>
          </cell>
          <cell r="J437">
            <v>1926.17</v>
          </cell>
          <cell r="Q437">
            <v>46045</v>
          </cell>
        </row>
        <row r="438">
          <cell r="B438" t="str">
            <v>Salary</v>
          </cell>
          <cell r="J438">
            <v>3.5</v>
          </cell>
          <cell r="Q438">
            <v>46038</v>
          </cell>
        </row>
        <row r="439">
          <cell r="B439" t="str">
            <v>Current</v>
          </cell>
          <cell r="J439">
            <v>75.48</v>
          </cell>
          <cell r="Q439">
            <v>46031</v>
          </cell>
        </row>
        <row r="440">
          <cell r="B440" t="str">
            <v>Current</v>
          </cell>
          <cell r="J440">
            <v>142.19</v>
          </cell>
          <cell r="Q440">
            <v>46034</v>
          </cell>
        </row>
        <row r="441">
          <cell r="B441" t="str">
            <v>Current</v>
          </cell>
          <cell r="J441">
            <v>29.98</v>
          </cell>
          <cell r="Q441">
            <v>46034</v>
          </cell>
        </row>
        <row r="442">
          <cell r="B442" t="str">
            <v>Current</v>
          </cell>
          <cell r="J442">
            <v>104.99</v>
          </cell>
          <cell r="Q442">
            <v>46035</v>
          </cell>
        </row>
        <row r="443">
          <cell r="B443" t="str">
            <v>Current</v>
          </cell>
          <cell r="J443">
            <v>6.62</v>
          </cell>
          <cell r="Q443">
            <v>46037</v>
          </cell>
        </row>
        <row r="444">
          <cell r="B444" t="str">
            <v>Current</v>
          </cell>
          <cell r="J444">
            <v>6.99</v>
          </cell>
          <cell r="Q444">
            <v>46037</v>
          </cell>
        </row>
        <row r="445">
          <cell r="B445" t="str">
            <v>Current</v>
          </cell>
          <cell r="J445">
            <v>24.95</v>
          </cell>
          <cell r="Q445">
            <v>46037</v>
          </cell>
        </row>
        <row r="446">
          <cell r="B446" t="str">
            <v>Current</v>
          </cell>
          <cell r="J446">
            <v>44.54</v>
          </cell>
          <cell r="Q446">
            <v>46037</v>
          </cell>
        </row>
        <row r="447">
          <cell r="B447" t="str">
            <v>Current</v>
          </cell>
          <cell r="J447">
            <v>108</v>
          </cell>
          <cell r="Q447">
            <v>46037</v>
          </cell>
        </row>
        <row r="448">
          <cell r="B448" t="str">
            <v>Current</v>
          </cell>
          <cell r="J448">
            <v>5.86</v>
          </cell>
          <cell r="Q448">
            <v>46037</v>
          </cell>
        </row>
        <row r="449">
          <cell r="B449" t="str">
            <v>Current</v>
          </cell>
          <cell r="J449">
            <v>9.9600000000000009</v>
          </cell>
          <cell r="Q449">
            <v>46037</v>
          </cell>
        </row>
        <row r="450">
          <cell r="B450" t="str">
            <v>Current</v>
          </cell>
          <cell r="J450">
            <v>17.98</v>
          </cell>
          <cell r="Q450">
            <v>46038</v>
          </cell>
        </row>
        <row r="451">
          <cell r="B451" t="str">
            <v>Current</v>
          </cell>
          <cell r="J451">
            <v>43.8</v>
          </cell>
          <cell r="Q451">
            <v>46038</v>
          </cell>
        </row>
        <row r="452">
          <cell r="B452" t="str">
            <v>Current</v>
          </cell>
          <cell r="J452">
            <v>9.35</v>
          </cell>
          <cell r="Q452">
            <v>46039</v>
          </cell>
        </row>
        <row r="453">
          <cell r="B453" t="str">
            <v>Current</v>
          </cell>
          <cell r="J453">
            <v>2.46</v>
          </cell>
          <cell r="Q453">
            <v>46039</v>
          </cell>
        </row>
        <row r="454">
          <cell r="B454" t="str">
            <v>Current</v>
          </cell>
          <cell r="J454">
            <v>15.98</v>
          </cell>
          <cell r="Q454">
            <v>46039</v>
          </cell>
        </row>
        <row r="455">
          <cell r="B455" t="str">
            <v>Current</v>
          </cell>
          <cell r="J455">
            <v>1807.8</v>
          </cell>
          <cell r="Q455">
            <v>46041</v>
          </cell>
        </row>
        <row r="456">
          <cell r="B456" t="str">
            <v>Current</v>
          </cell>
          <cell r="J456">
            <v>134</v>
          </cell>
          <cell r="Q456">
            <v>46042</v>
          </cell>
        </row>
        <row r="457">
          <cell r="B457" t="str">
            <v>Current</v>
          </cell>
          <cell r="J457">
            <v>223.2</v>
          </cell>
          <cell r="Q457">
            <v>46041</v>
          </cell>
        </row>
        <row r="458">
          <cell r="B458" t="str">
            <v>Current</v>
          </cell>
          <cell r="J458">
            <v>63.65</v>
          </cell>
          <cell r="Q458">
            <v>46041</v>
          </cell>
        </row>
        <row r="459">
          <cell r="B459" t="str">
            <v>Current</v>
          </cell>
          <cell r="J459">
            <v>7.19</v>
          </cell>
          <cell r="Q459">
            <v>46041</v>
          </cell>
        </row>
        <row r="460">
          <cell r="B460" t="str">
            <v>Current</v>
          </cell>
          <cell r="J460">
            <v>1475.64</v>
          </cell>
          <cell r="Q460">
            <v>46042</v>
          </cell>
        </row>
        <row r="461">
          <cell r="B461" t="str">
            <v>Current</v>
          </cell>
          <cell r="J461">
            <v>30</v>
          </cell>
          <cell r="Q461">
            <v>46042</v>
          </cell>
        </row>
        <row r="462">
          <cell r="B462" t="str">
            <v>Current</v>
          </cell>
          <cell r="J462">
            <v>11.69</v>
          </cell>
          <cell r="Q462">
            <v>46042</v>
          </cell>
        </row>
        <row r="463">
          <cell r="B463" t="str">
            <v>Current</v>
          </cell>
          <cell r="J463">
            <v>20.22</v>
          </cell>
          <cell r="Q463">
            <v>46043</v>
          </cell>
        </row>
        <row r="464">
          <cell r="B464" t="str">
            <v>Current</v>
          </cell>
          <cell r="J464">
            <v>6.09</v>
          </cell>
          <cell r="Q464">
            <v>46046</v>
          </cell>
        </row>
        <row r="465">
          <cell r="B465" t="str">
            <v>Current</v>
          </cell>
          <cell r="J465">
            <v>19.940000000000001</v>
          </cell>
          <cell r="Q465">
            <v>46046</v>
          </cell>
        </row>
        <row r="466">
          <cell r="B466" t="str">
            <v>Current</v>
          </cell>
          <cell r="J466">
            <v>1.59</v>
          </cell>
          <cell r="Q466">
            <v>46049</v>
          </cell>
        </row>
        <row r="467">
          <cell r="B467" t="str">
            <v>Current</v>
          </cell>
          <cell r="J467">
            <v>1068</v>
          </cell>
          <cell r="Q467">
            <v>46050</v>
          </cell>
        </row>
        <row r="468">
          <cell r="B468" t="str">
            <v>Current</v>
          </cell>
          <cell r="J468">
            <v>108</v>
          </cell>
          <cell r="Q468">
            <v>46057</v>
          </cell>
        </row>
        <row r="469">
          <cell r="B469" t="str">
            <v>Current</v>
          </cell>
          <cell r="J469">
            <v>35</v>
          </cell>
          <cell r="Q469">
            <v>46057</v>
          </cell>
        </row>
        <row r="470">
          <cell r="B470" t="str">
            <v>Current</v>
          </cell>
          <cell r="J470">
            <v>16.34</v>
          </cell>
          <cell r="Q470">
            <v>46057</v>
          </cell>
        </row>
        <row r="471">
          <cell r="B471" t="str">
            <v>Current</v>
          </cell>
          <cell r="J471">
            <v>5.8</v>
          </cell>
          <cell r="Q471">
            <v>46057</v>
          </cell>
        </row>
        <row r="472">
          <cell r="B472" t="str">
            <v>Current</v>
          </cell>
          <cell r="J472">
            <v>129.6</v>
          </cell>
          <cell r="Q472">
            <v>46057</v>
          </cell>
        </row>
        <row r="473">
          <cell r="B473" t="str">
            <v>Salary</v>
          </cell>
          <cell r="J473">
            <v>1245.02</v>
          </cell>
          <cell r="Q473">
            <v>46057</v>
          </cell>
        </row>
        <row r="474">
          <cell r="B474" t="str">
            <v>Salary</v>
          </cell>
          <cell r="J474">
            <v>2493.9499999999998</v>
          </cell>
          <cell r="Q474">
            <v>46078</v>
          </cell>
        </row>
        <row r="475">
          <cell r="B475" t="str">
            <v>Salary</v>
          </cell>
          <cell r="J475">
            <v>524.70000000000005</v>
          </cell>
          <cell r="Q475">
            <v>46078</v>
          </cell>
        </row>
        <row r="476">
          <cell r="B476" t="str">
            <v>Salary</v>
          </cell>
          <cell r="J476">
            <v>608.52</v>
          </cell>
          <cell r="Q476">
            <v>46078</v>
          </cell>
        </row>
        <row r="477">
          <cell r="B477" t="str">
            <v>Salary</v>
          </cell>
          <cell r="J477">
            <v>1359.33</v>
          </cell>
          <cell r="Q477">
            <v>46078</v>
          </cell>
        </row>
        <row r="478">
          <cell r="B478" t="str">
            <v>Salary</v>
          </cell>
          <cell r="J478">
            <v>1331.07</v>
          </cell>
          <cell r="Q478">
            <v>46078</v>
          </cell>
        </row>
        <row r="479">
          <cell r="B479" t="str">
            <v>Current</v>
          </cell>
          <cell r="J479">
            <v>65.290000000000006</v>
          </cell>
          <cell r="Q479">
            <v>46062</v>
          </cell>
        </row>
        <row r="480">
          <cell r="B480" t="str">
            <v>Current</v>
          </cell>
          <cell r="J480">
            <v>42.56</v>
          </cell>
          <cell r="Q480">
            <v>46062</v>
          </cell>
        </row>
        <row r="481">
          <cell r="B481" t="str">
            <v>Current</v>
          </cell>
          <cell r="J481">
            <v>209.52</v>
          </cell>
          <cell r="Q481">
            <v>46062</v>
          </cell>
        </row>
        <row r="482">
          <cell r="B482" t="str">
            <v>Current</v>
          </cell>
          <cell r="J482">
            <v>68</v>
          </cell>
          <cell r="Q482">
            <v>46062</v>
          </cell>
        </row>
        <row r="483">
          <cell r="B483" t="str">
            <v>Salary</v>
          </cell>
          <cell r="J483">
            <v>3</v>
          </cell>
          <cell r="Q483">
            <v>46070</v>
          </cell>
        </row>
        <row r="484">
          <cell r="B484" t="str">
            <v>Current</v>
          </cell>
          <cell r="J484">
            <v>9.49</v>
          </cell>
          <cell r="Q484">
            <v>46063</v>
          </cell>
        </row>
        <row r="485">
          <cell r="B485" t="str">
            <v>Current</v>
          </cell>
          <cell r="J485">
            <v>134.91</v>
          </cell>
          <cell r="Q485">
            <v>46063</v>
          </cell>
        </row>
        <row r="486">
          <cell r="B486" t="str">
            <v>Current</v>
          </cell>
          <cell r="J486">
            <v>84.99</v>
          </cell>
          <cell r="Q486">
            <v>46064</v>
          </cell>
        </row>
        <row r="487">
          <cell r="B487" t="str">
            <v>Current</v>
          </cell>
          <cell r="J487">
            <v>9.0299999999999994</v>
          </cell>
          <cell r="Q487">
            <v>46064</v>
          </cell>
        </row>
        <row r="488">
          <cell r="B488" t="str">
            <v>Current</v>
          </cell>
          <cell r="J488">
            <v>9.99</v>
          </cell>
          <cell r="Q488">
            <v>46067</v>
          </cell>
        </row>
        <row r="489">
          <cell r="B489" t="str">
            <v>Current</v>
          </cell>
          <cell r="J489">
            <v>38.99</v>
          </cell>
          <cell r="Q489">
            <v>46067</v>
          </cell>
        </row>
        <row r="490">
          <cell r="B490" t="str">
            <v>Current</v>
          </cell>
          <cell r="J490">
            <v>1807.8</v>
          </cell>
          <cell r="Q490">
            <v>46069</v>
          </cell>
        </row>
        <row r="491">
          <cell r="B491" t="str">
            <v>Current</v>
          </cell>
          <cell r="J491">
            <v>51.1</v>
          </cell>
          <cell r="Q491">
            <v>46070</v>
          </cell>
        </row>
        <row r="492">
          <cell r="B492" t="str">
            <v>Current</v>
          </cell>
          <cell r="J492">
            <v>134.13999999999999</v>
          </cell>
          <cell r="Q492">
            <v>46071</v>
          </cell>
        </row>
        <row r="493">
          <cell r="B493" t="str">
            <v>Current</v>
          </cell>
          <cell r="J493">
            <v>12</v>
          </cell>
          <cell r="Q493">
            <v>46077</v>
          </cell>
        </row>
        <row r="494">
          <cell r="B494" t="str">
            <v>Current</v>
          </cell>
          <cell r="J494">
            <v>92.6</v>
          </cell>
          <cell r="Q494">
            <v>46078</v>
          </cell>
        </row>
        <row r="495">
          <cell r="B495" t="str">
            <v>Current</v>
          </cell>
          <cell r="J495">
            <v>8.24</v>
          </cell>
          <cell r="Q495">
            <v>46078</v>
          </cell>
        </row>
        <row r="496">
          <cell r="B496" t="str">
            <v>Current</v>
          </cell>
          <cell r="J496">
            <v>13</v>
          </cell>
          <cell r="Q496">
            <v>46078</v>
          </cell>
        </row>
        <row r="497">
          <cell r="B497" t="str">
            <v>Current</v>
          </cell>
          <cell r="J497">
            <v>31.61</v>
          </cell>
          <cell r="Q497">
            <v>46078</v>
          </cell>
        </row>
        <row r="498">
          <cell r="B498" t="str">
            <v>Current</v>
          </cell>
          <cell r="J498">
            <v>63.65</v>
          </cell>
          <cell r="Q498">
            <v>46078</v>
          </cell>
        </row>
        <row r="499">
          <cell r="B499" t="str">
            <v>Current</v>
          </cell>
          <cell r="J499">
            <v>1.59</v>
          </cell>
          <cell r="Q499">
            <v>46080</v>
          </cell>
        </row>
        <row r="500">
          <cell r="B500" t="str">
            <v>Current</v>
          </cell>
          <cell r="J500">
            <v>5.58</v>
          </cell>
          <cell r="Q500">
            <v>46085</v>
          </cell>
        </row>
        <row r="501">
          <cell r="B501" t="str">
            <v>Current</v>
          </cell>
          <cell r="J501">
            <v>37.15</v>
          </cell>
          <cell r="Q501">
            <v>46090</v>
          </cell>
        </row>
        <row r="502">
          <cell r="B502" t="str">
            <v>Current</v>
          </cell>
          <cell r="J502">
            <v>158.4</v>
          </cell>
          <cell r="Q502">
            <v>46090</v>
          </cell>
        </row>
        <row r="503">
          <cell r="B503" t="str">
            <v>Current</v>
          </cell>
          <cell r="J503">
            <v>34.56</v>
          </cell>
          <cell r="Q503">
            <v>46090</v>
          </cell>
        </row>
        <row r="504">
          <cell r="B504" t="str">
            <v>Current</v>
          </cell>
          <cell r="J504">
            <v>47</v>
          </cell>
          <cell r="Q504">
            <v>46090</v>
          </cell>
        </row>
        <row r="505">
          <cell r="B505" t="str">
            <v>Current</v>
          </cell>
          <cell r="J505">
            <v>12</v>
          </cell>
          <cell r="Q505">
            <v>46090</v>
          </cell>
        </row>
        <row r="506">
          <cell r="B506" t="str">
            <v>Current</v>
          </cell>
          <cell r="J506">
            <v>72.61</v>
          </cell>
          <cell r="Q506">
            <v>46091</v>
          </cell>
        </row>
        <row r="507">
          <cell r="B507" t="str">
            <v>Current</v>
          </cell>
          <cell r="J507">
            <v>1.2</v>
          </cell>
          <cell r="Q507">
            <v>46092</v>
          </cell>
        </row>
        <row r="508">
          <cell r="B508" t="str">
            <v>Current</v>
          </cell>
          <cell r="J508">
            <v>28.46</v>
          </cell>
          <cell r="Q508">
            <v>46093</v>
          </cell>
        </row>
        <row r="509">
          <cell r="B509" t="str">
            <v>Current</v>
          </cell>
          <cell r="J509">
            <v>16.98</v>
          </cell>
          <cell r="Q509">
            <v>46093</v>
          </cell>
        </row>
        <row r="510">
          <cell r="B510" t="str">
            <v>Current</v>
          </cell>
          <cell r="J510">
            <v>10.52</v>
          </cell>
          <cell r="Q510">
            <v>46093</v>
          </cell>
        </row>
        <row r="511">
          <cell r="B511" t="str">
            <v>Current</v>
          </cell>
          <cell r="J511">
            <v>239.43</v>
          </cell>
          <cell r="Q511">
            <v>46094</v>
          </cell>
        </row>
        <row r="512">
          <cell r="B512" t="str">
            <v>Current</v>
          </cell>
          <cell r="J512">
            <v>86.72</v>
          </cell>
          <cell r="Q512">
            <v>46097</v>
          </cell>
        </row>
        <row r="513">
          <cell r="B513" t="str">
            <v>Current</v>
          </cell>
          <cell r="J513">
            <v>44.75</v>
          </cell>
          <cell r="Q513">
            <v>46098</v>
          </cell>
        </row>
        <row r="514">
          <cell r="B514" t="str">
            <v>Current</v>
          </cell>
          <cell r="J514">
            <v>35</v>
          </cell>
          <cell r="Q514">
            <v>46098</v>
          </cell>
        </row>
        <row r="515">
          <cell r="B515" t="str">
            <v>Current</v>
          </cell>
          <cell r="J515">
            <v>30</v>
          </cell>
          <cell r="Q515">
            <v>46098</v>
          </cell>
        </row>
        <row r="516">
          <cell r="B516" t="str">
            <v>Current</v>
          </cell>
          <cell r="J516">
            <v>828</v>
          </cell>
          <cell r="Q516">
            <v>46098</v>
          </cell>
        </row>
        <row r="517">
          <cell r="B517" t="str">
            <v>Current</v>
          </cell>
          <cell r="J517">
            <v>108</v>
          </cell>
          <cell r="Q517">
            <v>46098</v>
          </cell>
        </row>
        <row r="518">
          <cell r="B518" t="str">
            <v>Current</v>
          </cell>
          <cell r="J518">
            <v>1807.8</v>
          </cell>
          <cell r="Q518">
            <v>46098</v>
          </cell>
        </row>
        <row r="519">
          <cell r="B519" t="str">
            <v>Current</v>
          </cell>
          <cell r="J519">
            <v>13.07</v>
          </cell>
          <cell r="Q519">
            <v>46099</v>
          </cell>
        </row>
        <row r="520">
          <cell r="B520" t="str">
            <v>Current</v>
          </cell>
          <cell r="J520">
            <v>32.99</v>
          </cell>
          <cell r="Q520">
            <v>46101</v>
          </cell>
        </row>
        <row r="521">
          <cell r="B521" t="str">
            <v>Current</v>
          </cell>
          <cell r="J521">
            <v>38.99</v>
          </cell>
          <cell r="Q521">
            <v>46101</v>
          </cell>
        </row>
        <row r="522">
          <cell r="B522" t="str">
            <v>Current</v>
          </cell>
          <cell r="J522">
            <v>9.1999999999999993</v>
          </cell>
          <cell r="Q522">
            <v>46106</v>
          </cell>
        </row>
        <row r="523">
          <cell r="B523" t="str">
            <v>Salary</v>
          </cell>
          <cell r="J523">
            <v>1244.82</v>
          </cell>
          <cell r="Q523">
            <v>46106</v>
          </cell>
        </row>
        <row r="524">
          <cell r="B524" t="str">
            <v>Salary</v>
          </cell>
          <cell r="J524">
            <v>2493.9499999999998</v>
          </cell>
          <cell r="Q524">
            <v>46106</v>
          </cell>
        </row>
        <row r="525">
          <cell r="B525" t="str">
            <v>Salary</v>
          </cell>
          <cell r="J525">
            <v>524.70000000000005</v>
          </cell>
          <cell r="Q525">
            <v>46106</v>
          </cell>
        </row>
        <row r="526">
          <cell r="B526" t="str">
            <v>Salary</v>
          </cell>
          <cell r="J526">
            <v>608.72</v>
          </cell>
          <cell r="Q526">
            <v>46106</v>
          </cell>
        </row>
        <row r="527">
          <cell r="B527" t="str">
            <v>Salary</v>
          </cell>
          <cell r="J527">
            <v>1359.33</v>
          </cell>
          <cell r="Q527">
            <v>46106</v>
          </cell>
        </row>
        <row r="528">
          <cell r="B528" t="str">
            <v>Salary</v>
          </cell>
          <cell r="J528">
            <v>1331.07</v>
          </cell>
          <cell r="Q528">
            <v>46106</v>
          </cell>
        </row>
        <row r="529">
          <cell r="B529" t="str">
            <v>Salary</v>
          </cell>
          <cell r="J529">
            <v>3</v>
          </cell>
          <cell r="Q529">
            <v>46106</v>
          </cell>
        </row>
        <row r="530">
          <cell r="B530" t="str">
            <v>Current</v>
          </cell>
          <cell r="J530">
            <v>1.59</v>
          </cell>
          <cell r="Q530">
            <v>46108</v>
          </cell>
        </row>
        <row r="531">
          <cell r="B531" t="str">
            <v>Current</v>
          </cell>
          <cell r="J531">
            <v>9.99</v>
          </cell>
          <cell r="Q531">
            <v>46112</v>
          </cell>
        </row>
        <row r="532">
          <cell r="B532" t="str">
            <v>Current</v>
          </cell>
          <cell r="J532">
            <v>9.49</v>
          </cell>
          <cell r="Q532">
            <v>46112</v>
          </cell>
        </row>
      </sheetData>
      <sheetData sheetId="2"/>
      <sheetData sheetId="3">
        <row r="1">
          <cell r="B1" t="str">
            <v>Barnton Parish Council</v>
          </cell>
        </row>
        <row r="2">
          <cell r="B2" t="str">
            <v>Receipts</v>
          </cell>
        </row>
        <row r="4">
          <cell r="B4" t="str">
            <v>Account</v>
          </cell>
          <cell r="E4" t="str">
            <v>Received</v>
          </cell>
          <cell r="H4" t="str">
            <v>Amount</v>
          </cell>
        </row>
        <row r="5">
          <cell r="E5" t="str">
            <v>Date</v>
          </cell>
        </row>
        <row r="6">
          <cell r="B6" t="str">
            <v>Current</v>
          </cell>
          <cell r="E6">
            <v>45749</v>
          </cell>
          <cell r="H6">
            <v>83.67</v>
          </cell>
        </row>
        <row r="7">
          <cell r="B7" t="str">
            <v>Current</v>
          </cell>
          <cell r="E7">
            <v>45751</v>
          </cell>
          <cell r="H7">
            <v>123750</v>
          </cell>
        </row>
        <row r="8">
          <cell r="B8" t="str">
            <v>Current</v>
          </cell>
          <cell r="E8">
            <v>45751</v>
          </cell>
          <cell r="H8">
            <v>8509.84</v>
          </cell>
        </row>
        <row r="9">
          <cell r="B9" t="str">
            <v>Current</v>
          </cell>
          <cell r="E9">
            <v>45751</v>
          </cell>
          <cell r="H9">
            <v>65</v>
          </cell>
        </row>
        <row r="10">
          <cell r="B10" t="str">
            <v>Current</v>
          </cell>
          <cell r="E10">
            <v>45751</v>
          </cell>
          <cell r="H10">
            <v>35</v>
          </cell>
        </row>
        <row r="11">
          <cell r="B11" t="str">
            <v>Current</v>
          </cell>
          <cell r="E11">
            <v>45751</v>
          </cell>
          <cell r="H11">
            <v>320</v>
          </cell>
        </row>
        <row r="12">
          <cell r="B12" t="str">
            <v>Current</v>
          </cell>
          <cell r="E12">
            <v>45754</v>
          </cell>
          <cell r="H12">
            <v>65</v>
          </cell>
        </row>
        <row r="13">
          <cell r="B13" t="str">
            <v>Current</v>
          </cell>
          <cell r="E13">
            <v>45754</v>
          </cell>
          <cell r="H13">
            <v>65</v>
          </cell>
        </row>
        <row r="14">
          <cell r="B14" t="str">
            <v>Current</v>
          </cell>
          <cell r="E14">
            <v>45754</v>
          </cell>
          <cell r="H14">
            <v>1000</v>
          </cell>
        </row>
        <row r="15">
          <cell r="B15" t="str">
            <v>Current</v>
          </cell>
          <cell r="E15">
            <v>45756</v>
          </cell>
          <cell r="H15">
            <v>22.12</v>
          </cell>
        </row>
        <row r="16">
          <cell r="B16" t="str">
            <v>Current</v>
          </cell>
          <cell r="E16">
            <v>45756</v>
          </cell>
          <cell r="H16">
            <v>50</v>
          </cell>
        </row>
        <row r="17">
          <cell r="B17" t="str">
            <v>Current</v>
          </cell>
          <cell r="E17">
            <v>45762</v>
          </cell>
          <cell r="H17">
            <v>504.5</v>
          </cell>
        </row>
        <row r="18">
          <cell r="B18" t="str">
            <v>Current</v>
          </cell>
          <cell r="E18">
            <v>45769</v>
          </cell>
          <cell r="H18">
            <v>432.48</v>
          </cell>
        </row>
        <row r="19">
          <cell r="B19" t="str">
            <v>Current</v>
          </cell>
          <cell r="E19">
            <v>45769</v>
          </cell>
          <cell r="H19">
            <v>1000</v>
          </cell>
        </row>
        <row r="20">
          <cell r="B20" t="str">
            <v>Current</v>
          </cell>
          <cell r="E20">
            <v>45770</v>
          </cell>
          <cell r="H20">
            <v>1100</v>
          </cell>
        </row>
        <row r="21">
          <cell r="B21" t="str">
            <v>Current</v>
          </cell>
          <cell r="E21">
            <v>45775</v>
          </cell>
          <cell r="H21">
            <v>650</v>
          </cell>
        </row>
        <row r="22">
          <cell r="B22" t="str">
            <v>Current</v>
          </cell>
          <cell r="E22">
            <v>45778</v>
          </cell>
          <cell r="H22">
            <v>3.49</v>
          </cell>
        </row>
        <row r="23">
          <cell r="B23" t="str">
            <v>Current</v>
          </cell>
          <cell r="E23">
            <v>45778</v>
          </cell>
          <cell r="H23">
            <v>20.95</v>
          </cell>
        </row>
        <row r="24">
          <cell r="B24" t="str">
            <v>Current</v>
          </cell>
          <cell r="E24">
            <v>45779</v>
          </cell>
          <cell r="H24">
            <v>103.96</v>
          </cell>
        </row>
        <row r="25">
          <cell r="B25" t="str">
            <v>Current</v>
          </cell>
          <cell r="E25">
            <v>45792</v>
          </cell>
          <cell r="H25">
            <v>35</v>
          </cell>
        </row>
        <row r="26">
          <cell r="B26" t="str">
            <v>Current</v>
          </cell>
          <cell r="E26">
            <v>45792</v>
          </cell>
          <cell r="H26">
            <v>1000</v>
          </cell>
        </row>
        <row r="27">
          <cell r="B27" t="str">
            <v>Current</v>
          </cell>
          <cell r="E27">
            <v>45793</v>
          </cell>
          <cell r="H27">
            <v>1100</v>
          </cell>
        </row>
        <row r="28">
          <cell r="B28" t="str">
            <v>Current</v>
          </cell>
          <cell r="E28">
            <v>45797</v>
          </cell>
          <cell r="H28">
            <v>238.7</v>
          </cell>
        </row>
        <row r="29">
          <cell r="B29" t="str">
            <v>Current</v>
          </cell>
          <cell r="E29">
            <v>45799</v>
          </cell>
          <cell r="H29">
            <v>1100</v>
          </cell>
        </row>
        <row r="30">
          <cell r="B30" t="str">
            <v>Current</v>
          </cell>
          <cell r="E30">
            <v>45805</v>
          </cell>
          <cell r="H30">
            <v>325</v>
          </cell>
        </row>
        <row r="31">
          <cell r="B31" t="str">
            <v>Current</v>
          </cell>
          <cell r="E31">
            <v>45809</v>
          </cell>
          <cell r="H31">
            <v>91.88</v>
          </cell>
        </row>
        <row r="32">
          <cell r="B32" t="str">
            <v>Current</v>
          </cell>
          <cell r="E32">
            <v>45811</v>
          </cell>
          <cell r="H32">
            <v>40</v>
          </cell>
        </row>
        <row r="33">
          <cell r="B33" t="str">
            <v>Current</v>
          </cell>
          <cell r="E33">
            <v>45811</v>
          </cell>
          <cell r="H33">
            <v>40</v>
          </cell>
        </row>
        <row r="34">
          <cell r="B34" t="str">
            <v>Current</v>
          </cell>
          <cell r="E34">
            <v>45820</v>
          </cell>
          <cell r="H34">
            <v>2200</v>
          </cell>
        </row>
        <row r="35">
          <cell r="B35" t="str">
            <v>Current</v>
          </cell>
          <cell r="E35">
            <v>45824</v>
          </cell>
          <cell r="H35">
            <v>40</v>
          </cell>
        </row>
        <row r="36">
          <cell r="B36" t="str">
            <v>Current</v>
          </cell>
          <cell r="E36">
            <v>45824</v>
          </cell>
          <cell r="H36">
            <v>320</v>
          </cell>
        </row>
        <row r="37">
          <cell r="B37" t="str">
            <v>Current</v>
          </cell>
          <cell r="E37">
            <v>45832</v>
          </cell>
          <cell r="H37">
            <v>1100</v>
          </cell>
        </row>
        <row r="38">
          <cell r="B38" t="str">
            <v>Current</v>
          </cell>
          <cell r="E38">
            <v>45835</v>
          </cell>
          <cell r="H38">
            <v>20</v>
          </cell>
        </row>
        <row r="39">
          <cell r="B39" t="str">
            <v>Current</v>
          </cell>
          <cell r="E39">
            <v>45845</v>
          </cell>
          <cell r="H39">
            <v>84.25</v>
          </cell>
        </row>
        <row r="40">
          <cell r="B40" t="str">
            <v>Current</v>
          </cell>
          <cell r="E40">
            <v>45871</v>
          </cell>
          <cell r="H40">
            <v>81.34</v>
          </cell>
        </row>
        <row r="41">
          <cell r="B41" t="str">
            <v>Current</v>
          </cell>
          <cell r="E41">
            <v>45876</v>
          </cell>
          <cell r="H41">
            <v>1200</v>
          </cell>
        </row>
        <row r="42">
          <cell r="B42" t="str">
            <v>Current</v>
          </cell>
          <cell r="E42">
            <v>45876</v>
          </cell>
          <cell r="H42">
            <v>1100</v>
          </cell>
        </row>
        <row r="43">
          <cell r="B43" t="str">
            <v>Current</v>
          </cell>
          <cell r="E43">
            <v>45878</v>
          </cell>
          <cell r="H43">
            <v>50</v>
          </cell>
        </row>
        <row r="44">
          <cell r="B44" t="str">
            <v>Current</v>
          </cell>
          <cell r="E44">
            <v>45882</v>
          </cell>
          <cell r="H44">
            <v>1100</v>
          </cell>
        </row>
        <row r="45">
          <cell r="B45" t="str">
            <v>Current</v>
          </cell>
          <cell r="E45">
            <v>45888</v>
          </cell>
          <cell r="H45">
            <v>1100</v>
          </cell>
        </row>
        <row r="46">
          <cell r="B46" t="str">
            <v>Current</v>
          </cell>
          <cell r="E46">
            <v>45902</v>
          </cell>
          <cell r="H46">
            <v>81.099999999999994</v>
          </cell>
        </row>
        <row r="47">
          <cell r="B47" t="str">
            <v>Current</v>
          </cell>
          <cell r="E47">
            <v>45910</v>
          </cell>
          <cell r="H47">
            <v>340</v>
          </cell>
        </row>
        <row r="48">
          <cell r="B48" t="str">
            <v>Current</v>
          </cell>
          <cell r="E48">
            <v>45916</v>
          </cell>
          <cell r="H48">
            <v>100</v>
          </cell>
        </row>
        <row r="49">
          <cell r="B49" t="str">
            <v>Current</v>
          </cell>
          <cell r="E49">
            <v>45922</v>
          </cell>
          <cell r="H49">
            <v>1200</v>
          </cell>
        </row>
        <row r="50">
          <cell r="B50" t="str">
            <v>Current</v>
          </cell>
          <cell r="E50">
            <v>45922</v>
          </cell>
          <cell r="H50">
            <v>41.61</v>
          </cell>
        </row>
        <row r="51">
          <cell r="B51" t="str">
            <v>Current</v>
          </cell>
          <cell r="E51">
            <v>45925</v>
          </cell>
          <cell r="H51">
            <v>53.31</v>
          </cell>
        </row>
        <row r="52">
          <cell r="B52" t="str">
            <v>Current</v>
          </cell>
          <cell r="E52">
            <v>45932</v>
          </cell>
          <cell r="H52">
            <v>64.75</v>
          </cell>
        </row>
        <row r="53">
          <cell r="B53" t="str">
            <v>Current</v>
          </cell>
          <cell r="E53">
            <v>45932</v>
          </cell>
          <cell r="H53">
            <v>85</v>
          </cell>
        </row>
        <row r="54">
          <cell r="B54" t="str">
            <v>Current</v>
          </cell>
          <cell r="E54">
            <v>45932</v>
          </cell>
          <cell r="H54">
            <v>614.5</v>
          </cell>
        </row>
        <row r="55">
          <cell r="B55" t="str">
            <v>Current</v>
          </cell>
          <cell r="E55">
            <v>45944</v>
          </cell>
          <cell r="H55">
            <v>200</v>
          </cell>
        </row>
        <row r="56">
          <cell r="B56" t="str">
            <v>Current</v>
          </cell>
          <cell r="E56">
            <v>45957</v>
          </cell>
          <cell r="H56">
            <v>1000</v>
          </cell>
        </row>
        <row r="57">
          <cell r="B57" t="str">
            <v>Current</v>
          </cell>
          <cell r="E57">
            <v>45957</v>
          </cell>
          <cell r="H57">
            <v>1000</v>
          </cell>
        </row>
        <row r="58">
          <cell r="B58" t="str">
            <v>Current</v>
          </cell>
          <cell r="E58">
            <v>45958</v>
          </cell>
          <cell r="H58">
            <v>30</v>
          </cell>
        </row>
        <row r="59">
          <cell r="B59" t="str">
            <v>Current</v>
          </cell>
          <cell r="E59">
            <v>45960</v>
          </cell>
          <cell r="H59">
            <v>1100</v>
          </cell>
        </row>
        <row r="60">
          <cell r="B60" t="str">
            <v>Current</v>
          </cell>
          <cell r="E60">
            <v>45963</v>
          </cell>
          <cell r="H60">
            <v>71.13</v>
          </cell>
        </row>
        <row r="61">
          <cell r="B61" t="str">
            <v>Current</v>
          </cell>
          <cell r="E61">
            <v>45965</v>
          </cell>
          <cell r="H61">
            <v>320</v>
          </cell>
        </row>
        <row r="62">
          <cell r="B62" t="str">
            <v>Current</v>
          </cell>
          <cell r="E62">
            <v>45968</v>
          </cell>
          <cell r="H62">
            <v>42</v>
          </cell>
        </row>
        <row r="63">
          <cell r="B63" t="str">
            <v>Current</v>
          </cell>
          <cell r="E63">
            <v>45969</v>
          </cell>
          <cell r="H63">
            <v>39.979999999999997</v>
          </cell>
        </row>
        <row r="64">
          <cell r="B64" t="str">
            <v>Current</v>
          </cell>
          <cell r="E64">
            <v>45974</v>
          </cell>
          <cell r="H64">
            <v>219</v>
          </cell>
        </row>
        <row r="65">
          <cell r="B65" t="str">
            <v>Current</v>
          </cell>
          <cell r="E65">
            <v>45974</v>
          </cell>
          <cell r="H65">
            <v>6.95</v>
          </cell>
        </row>
        <row r="66">
          <cell r="B66" t="str">
            <v>Current</v>
          </cell>
          <cell r="E66">
            <v>45974</v>
          </cell>
          <cell r="H66">
            <v>40</v>
          </cell>
        </row>
        <row r="67">
          <cell r="B67" t="str">
            <v>Current</v>
          </cell>
          <cell r="E67">
            <v>45980</v>
          </cell>
          <cell r="H67">
            <v>325</v>
          </cell>
        </row>
        <row r="68">
          <cell r="B68" t="str">
            <v>Current</v>
          </cell>
          <cell r="E68">
            <v>45980</v>
          </cell>
          <cell r="H68">
            <v>390</v>
          </cell>
        </row>
        <row r="69">
          <cell r="B69" t="str">
            <v>Current</v>
          </cell>
          <cell r="E69">
            <v>45982</v>
          </cell>
          <cell r="H69">
            <v>681</v>
          </cell>
        </row>
        <row r="70">
          <cell r="B70" t="str">
            <v>Current</v>
          </cell>
          <cell r="E70">
            <v>45986</v>
          </cell>
          <cell r="H70">
            <v>80</v>
          </cell>
        </row>
        <row r="71">
          <cell r="B71" t="str">
            <v>Current</v>
          </cell>
          <cell r="E71">
            <v>45988</v>
          </cell>
          <cell r="H71">
            <v>1000</v>
          </cell>
        </row>
        <row r="72">
          <cell r="B72" t="str">
            <v>Current</v>
          </cell>
          <cell r="E72">
            <v>45993</v>
          </cell>
          <cell r="H72">
            <v>68.84</v>
          </cell>
        </row>
        <row r="73">
          <cell r="B73" t="str">
            <v>Current</v>
          </cell>
          <cell r="E73">
            <v>45993</v>
          </cell>
          <cell r="H73">
            <v>500</v>
          </cell>
        </row>
        <row r="74">
          <cell r="B74" t="str">
            <v>Current</v>
          </cell>
          <cell r="E74">
            <v>45994</v>
          </cell>
          <cell r="H74">
            <v>575</v>
          </cell>
        </row>
        <row r="75">
          <cell r="B75" t="str">
            <v>Current</v>
          </cell>
          <cell r="E75">
            <v>46000</v>
          </cell>
          <cell r="H75">
            <v>17.5</v>
          </cell>
        </row>
        <row r="76">
          <cell r="B76" t="str">
            <v>Current</v>
          </cell>
          <cell r="E76">
            <v>46007</v>
          </cell>
          <cell r="H76">
            <v>35</v>
          </cell>
        </row>
        <row r="77">
          <cell r="B77" t="str">
            <v>Current</v>
          </cell>
          <cell r="E77">
            <v>46007</v>
          </cell>
          <cell r="H77">
            <v>30</v>
          </cell>
        </row>
        <row r="78">
          <cell r="B78" t="str">
            <v>Current</v>
          </cell>
          <cell r="E78">
            <v>46003</v>
          </cell>
          <cell r="H78">
            <v>250</v>
          </cell>
        </row>
        <row r="79">
          <cell r="B79" t="str">
            <v>Current</v>
          </cell>
          <cell r="E79">
            <v>46024</v>
          </cell>
          <cell r="H79">
            <v>67.739999999999995</v>
          </cell>
        </row>
        <row r="80">
          <cell r="B80" t="str">
            <v>Current</v>
          </cell>
          <cell r="E80">
            <v>46035</v>
          </cell>
          <cell r="H80">
            <v>40</v>
          </cell>
        </row>
        <row r="81">
          <cell r="B81" t="str">
            <v>Current</v>
          </cell>
          <cell r="E81">
            <v>46035</v>
          </cell>
          <cell r="H81">
            <v>250</v>
          </cell>
        </row>
        <row r="82">
          <cell r="B82" t="str">
            <v>Current</v>
          </cell>
          <cell r="E82">
            <v>46042</v>
          </cell>
          <cell r="H82">
            <v>40</v>
          </cell>
        </row>
        <row r="83">
          <cell r="B83" t="str">
            <v>Current</v>
          </cell>
          <cell r="E83">
            <v>46050</v>
          </cell>
          <cell r="H83">
            <v>86</v>
          </cell>
        </row>
        <row r="84">
          <cell r="B84" t="str">
            <v>Current</v>
          </cell>
          <cell r="E84">
            <v>46050</v>
          </cell>
          <cell r="H84">
            <v>40</v>
          </cell>
        </row>
        <row r="85">
          <cell r="B85" t="str">
            <v>Current</v>
          </cell>
          <cell r="E85">
            <v>46051</v>
          </cell>
          <cell r="H85">
            <v>1100</v>
          </cell>
        </row>
        <row r="86">
          <cell r="B86" t="str">
            <v>Current</v>
          </cell>
          <cell r="E86">
            <v>46054</v>
          </cell>
          <cell r="H86">
            <v>63.05</v>
          </cell>
        </row>
        <row r="87">
          <cell r="B87" t="str">
            <v>Current</v>
          </cell>
          <cell r="E87">
            <v>46055</v>
          </cell>
          <cell r="H87">
            <v>1.92</v>
          </cell>
        </row>
        <row r="88">
          <cell r="B88" t="str">
            <v>Current</v>
          </cell>
          <cell r="E88">
            <v>46062</v>
          </cell>
          <cell r="H88">
            <v>1100</v>
          </cell>
        </row>
        <row r="89">
          <cell r="B89" t="str">
            <v>Current</v>
          </cell>
          <cell r="E89">
            <v>46063</v>
          </cell>
          <cell r="H89">
            <v>40</v>
          </cell>
        </row>
        <row r="90">
          <cell r="B90" t="str">
            <v>Current</v>
          </cell>
          <cell r="E90">
            <v>46064</v>
          </cell>
          <cell r="H90">
            <v>212.41</v>
          </cell>
        </row>
        <row r="91">
          <cell r="B91" t="str">
            <v>Current</v>
          </cell>
          <cell r="E91">
            <v>46065</v>
          </cell>
          <cell r="H91">
            <v>250</v>
          </cell>
        </row>
        <row r="92">
          <cell r="B92" t="str">
            <v>Current</v>
          </cell>
          <cell r="E92">
            <v>46071</v>
          </cell>
          <cell r="H92">
            <v>500</v>
          </cell>
        </row>
        <row r="93">
          <cell r="B93" t="str">
            <v>Current</v>
          </cell>
          <cell r="E93">
            <v>46077</v>
          </cell>
          <cell r="H93">
            <v>1100</v>
          </cell>
        </row>
        <row r="94">
          <cell r="B94" t="str">
            <v>Current</v>
          </cell>
          <cell r="E94">
            <v>46085</v>
          </cell>
          <cell r="H94">
            <v>500</v>
          </cell>
        </row>
        <row r="95">
          <cell r="B95" t="str">
            <v>Current</v>
          </cell>
          <cell r="E95">
            <v>46084</v>
          </cell>
          <cell r="H95">
            <v>86</v>
          </cell>
        </row>
        <row r="96">
          <cell r="B96" t="str">
            <v>Current</v>
          </cell>
          <cell r="E96">
            <v>46086</v>
          </cell>
          <cell r="H96">
            <v>1100</v>
          </cell>
        </row>
        <row r="97">
          <cell r="B97" t="str">
            <v>Current</v>
          </cell>
          <cell r="E97">
            <v>46082</v>
          </cell>
          <cell r="H97">
            <v>56.95</v>
          </cell>
        </row>
        <row r="98">
          <cell r="B98" t="str">
            <v>Current</v>
          </cell>
          <cell r="E98">
            <v>46094</v>
          </cell>
          <cell r="H98">
            <v>65</v>
          </cell>
        </row>
        <row r="99">
          <cell r="B99" t="str">
            <v>Current</v>
          </cell>
          <cell r="E99">
            <v>46094</v>
          </cell>
          <cell r="H99">
            <v>65</v>
          </cell>
        </row>
        <row r="100">
          <cell r="B100" t="str">
            <v>Current</v>
          </cell>
          <cell r="E100">
            <v>46095</v>
          </cell>
          <cell r="H100">
            <v>65</v>
          </cell>
        </row>
        <row r="101">
          <cell r="B101" t="str">
            <v>Current</v>
          </cell>
          <cell r="E101">
            <v>46096</v>
          </cell>
          <cell r="H101">
            <v>130</v>
          </cell>
        </row>
        <row r="102">
          <cell r="B102" t="str">
            <v>Current</v>
          </cell>
          <cell r="E102">
            <v>46097</v>
          </cell>
          <cell r="H102">
            <v>65</v>
          </cell>
        </row>
        <row r="103">
          <cell r="B103" t="str">
            <v>Current</v>
          </cell>
          <cell r="E103">
            <v>46097</v>
          </cell>
          <cell r="H103">
            <v>65</v>
          </cell>
        </row>
        <row r="104">
          <cell r="B104" t="str">
            <v>Current</v>
          </cell>
          <cell r="E104">
            <v>46097</v>
          </cell>
          <cell r="H104">
            <v>65</v>
          </cell>
        </row>
        <row r="105">
          <cell r="B105" t="str">
            <v>Current</v>
          </cell>
          <cell r="E105">
            <v>46099</v>
          </cell>
          <cell r="H105">
            <v>65</v>
          </cell>
        </row>
        <row r="106">
          <cell r="B106" t="str">
            <v>Current</v>
          </cell>
          <cell r="E106">
            <v>46099</v>
          </cell>
          <cell r="H106">
            <v>65</v>
          </cell>
        </row>
        <row r="107">
          <cell r="B107" t="str">
            <v>Current</v>
          </cell>
          <cell r="E107">
            <v>46099</v>
          </cell>
          <cell r="H107">
            <v>65</v>
          </cell>
        </row>
        <row r="108">
          <cell r="B108" t="str">
            <v>Current</v>
          </cell>
          <cell r="E108">
            <v>46099</v>
          </cell>
          <cell r="H108">
            <v>65</v>
          </cell>
        </row>
        <row r="109">
          <cell r="B109" t="str">
            <v>Current</v>
          </cell>
          <cell r="E109">
            <v>46104</v>
          </cell>
          <cell r="H109">
            <v>480</v>
          </cell>
        </row>
        <row r="110">
          <cell r="B110" t="str">
            <v>Current</v>
          </cell>
          <cell r="E110">
            <v>46105</v>
          </cell>
          <cell r="H110">
            <v>65</v>
          </cell>
        </row>
        <row r="111">
          <cell r="B111" t="str">
            <v>Current</v>
          </cell>
          <cell r="E111">
            <v>46105</v>
          </cell>
          <cell r="H111">
            <v>85</v>
          </cell>
        </row>
        <row r="112">
          <cell r="B112" t="str">
            <v>Current</v>
          </cell>
          <cell r="E112">
            <v>46105</v>
          </cell>
          <cell r="H112">
            <v>85</v>
          </cell>
        </row>
        <row r="113">
          <cell r="B113" t="str">
            <v>Current</v>
          </cell>
          <cell r="E113">
            <v>46105</v>
          </cell>
          <cell r="H113">
            <v>85</v>
          </cell>
        </row>
        <row r="114">
          <cell r="B114" t="str">
            <v>Current</v>
          </cell>
          <cell r="E114">
            <v>46106</v>
          </cell>
          <cell r="H114">
            <v>125</v>
          </cell>
        </row>
        <row r="115">
          <cell r="B115" t="str">
            <v>Current</v>
          </cell>
          <cell r="E115">
            <v>46106</v>
          </cell>
          <cell r="H115">
            <v>65</v>
          </cell>
        </row>
      </sheetData>
      <sheetData sheetId="4">
        <row r="1">
          <cell r="B1" t="str">
            <v>Barnton Parish Council</v>
          </cell>
        </row>
        <row r="2">
          <cell r="B2" t="str">
            <v>Bank Transfers</v>
          </cell>
        </row>
        <row r="4">
          <cell r="B4" t="str">
            <v>Bank</v>
          </cell>
          <cell r="C4" t="str">
            <v>From</v>
          </cell>
          <cell r="D4" t="str">
            <v>To</v>
          </cell>
          <cell r="E4" t="str">
            <v>Amount</v>
          </cell>
        </row>
        <row r="5">
          <cell r="B5" t="str">
            <v>Date</v>
          </cell>
          <cell r="C5" t="str">
            <v>Account</v>
          </cell>
          <cell r="D5" t="str">
            <v>Account</v>
          </cell>
        </row>
        <row r="6">
          <cell r="B6">
            <v>45755</v>
          </cell>
          <cell r="C6" t="str">
            <v>Current</v>
          </cell>
          <cell r="D6" t="str">
            <v>Reserve</v>
          </cell>
          <cell r="E6">
            <v>13511.64</v>
          </cell>
        </row>
        <row r="7">
          <cell r="B7">
            <v>45755</v>
          </cell>
          <cell r="C7" t="str">
            <v>Current</v>
          </cell>
          <cell r="D7" t="str">
            <v>Salary</v>
          </cell>
          <cell r="E7">
            <v>101400</v>
          </cell>
        </row>
        <row r="8">
          <cell r="B8">
            <v>45874</v>
          </cell>
          <cell r="C8" t="str">
            <v>Salary</v>
          </cell>
          <cell r="D8" t="str">
            <v>Current</v>
          </cell>
          <cell r="E8">
            <v>1807.8</v>
          </cell>
        </row>
        <row r="9">
          <cell r="B9">
            <v>45874</v>
          </cell>
          <cell r="C9" t="str">
            <v>Current</v>
          </cell>
          <cell r="D9" t="str">
            <v>Salary</v>
          </cell>
          <cell r="E9">
            <v>1807.8</v>
          </cell>
        </row>
        <row r="10">
          <cell r="B10">
            <v>45874</v>
          </cell>
          <cell r="C10" t="str">
            <v>Current</v>
          </cell>
          <cell r="D10" t="str">
            <v>Salary</v>
          </cell>
          <cell r="E10">
            <v>1807.8</v>
          </cell>
        </row>
        <row r="11">
          <cell r="B11">
            <v>45874</v>
          </cell>
          <cell r="C11" t="str">
            <v>Current</v>
          </cell>
          <cell r="D11" t="str">
            <v>Salary</v>
          </cell>
          <cell r="E11">
            <v>12.38</v>
          </cell>
        </row>
        <row r="12">
          <cell r="B12">
            <v>45951</v>
          </cell>
          <cell r="C12" t="str">
            <v>Current</v>
          </cell>
          <cell r="D12" t="str">
            <v>Salary</v>
          </cell>
          <cell r="E12">
            <v>243.4</v>
          </cell>
        </row>
        <row r="13">
          <cell r="B13">
            <v>45985</v>
          </cell>
          <cell r="C13" t="str">
            <v>Current</v>
          </cell>
          <cell r="D13" t="str">
            <v>Salary</v>
          </cell>
          <cell r="E13">
            <v>35</v>
          </cell>
        </row>
        <row r="14">
          <cell r="B14">
            <v>46008</v>
          </cell>
          <cell r="C14" t="str">
            <v>Current</v>
          </cell>
          <cell r="D14" t="str">
            <v>Salary</v>
          </cell>
          <cell r="E14">
            <v>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Parish Information</v>
          </cell>
        </row>
        <row r="4">
          <cell r="B4" t="str">
            <v>Council Name</v>
          </cell>
          <cell r="C4" t="str">
            <v>Barnton</v>
          </cell>
        </row>
        <row r="5">
          <cell r="B5" t="str">
            <v>Electorate</v>
          </cell>
          <cell r="C5">
            <v>5697</v>
          </cell>
        </row>
        <row r="6">
          <cell r="B6" t="str">
            <v>S.137  per Head</v>
          </cell>
          <cell r="C6">
            <v>9.93</v>
          </cell>
        </row>
        <row r="8">
          <cell r="B8" t="str">
            <v>Financial Year Dates</v>
          </cell>
        </row>
        <row r="10">
          <cell r="B10" t="str">
            <v>Year Start</v>
          </cell>
          <cell r="C10">
            <v>45748</v>
          </cell>
        </row>
        <row r="11">
          <cell r="B11" t="str">
            <v>Year End</v>
          </cell>
          <cell r="C11">
            <v>46112</v>
          </cell>
        </row>
        <row r="12">
          <cell r="B12" t="str">
            <v>Last Year</v>
          </cell>
          <cell r="C12" t="str">
            <v>2024-25</v>
          </cell>
        </row>
        <row r="13">
          <cell r="B13" t="str">
            <v>Current Year</v>
          </cell>
          <cell r="C13" t="str">
            <v>2025-26</v>
          </cell>
        </row>
        <row r="14">
          <cell r="B14" t="str">
            <v>Next Year</v>
          </cell>
          <cell r="C14" t="str">
            <v>2026-27</v>
          </cell>
        </row>
        <row r="16">
          <cell r="B16" t="str">
            <v>Account Name</v>
          </cell>
          <cell r="C16" t="str">
            <v>Opening</v>
          </cell>
        </row>
        <row r="17">
          <cell r="C17" t="str">
            <v>Balance</v>
          </cell>
        </row>
        <row r="18">
          <cell r="B18" t="str">
            <v>Current</v>
          </cell>
          <cell r="C18">
            <v>43282.85</v>
          </cell>
        </row>
        <row r="19">
          <cell r="B19" t="str">
            <v>Reserve</v>
          </cell>
          <cell r="C19">
            <v>36488.36</v>
          </cell>
        </row>
        <row r="20">
          <cell r="B20" t="str">
            <v>Salary</v>
          </cell>
          <cell r="C20">
            <v>0</v>
          </cell>
        </row>
        <row r="21">
          <cell r="B21" t="str">
            <v>Total</v>
          </cell>
          <cell r="C21">
            <v>79771.209999999992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172C-E6CD-408C-8EB5-3D1B4C6949CA}">
  <dimension ref="A1:H31"/>
  <sheetViews>
    <sheetView workbookViewId="0">
      <selection activeCell="H28" sqref="H28"/>
    </sheetView>
  </sheetViews>
  <sheetFormatPr defaultRowHeight="14.4" x14ac:dyDescent="0.3"/>
  <cols>
    <col min="1" max="1" width="13.21875" bestFit="1" customWidth="1"/>
    <col min="2" max="2" width="44.77734375" bestFit="1" customWidth="1"/>
    <col min="3" max="3" width="8.88671875" bestFit="1" customWidth="1"/>
    <col min="5" max="5" width="8.88671875" bestFit="1" customWidth="1"/>
  </cols>
  <sheetData>
    <row r="1" spans="1:5" x14ac:dyDescent="0.3">
      <c r="A1" t="s">
        <v>50</v>
      </c>
    </row>
    <row r="2" spans="1:5" x14ac:dyDescent="0.3">
      <c r="A2" s="11" t="s">
        <v>44</v>
      </c>
      <c r="B2" s="11" t="s">
        <v>45</v>
      </c>
      <c r="C2" s="12" t="s">
        <v>46</v>
      </c>
      <c r="D2" s="12" t="s">
        <v>47</v>
      </c>
      <c r="E2" s="12" t="s">
        <v>48</v>
      </c>
    </row>
    <row r="3" spans="1:5" x14ac:dyDescent="0.3">
      <c r="A3" s="13"/>
      <c r="B3" s="13"/>
      <c r="C3" s="14"/>
      <c r="D3" s="14"/>
      <c r="E3" s="14"/>
    </row>
    <row r="4" spans="1:5" x14ac:dyDescent="0.3">
      <c r="A4" s="1" t="s">
        <v>0</v>
      </c>
      <c r="B4" s="1" t="s">
        <v>1</v>
      </c>
      <c r="C4" s="2">
        <v>5.58</v>
      </c>
      <c r="D4" s="2">
        <v>0</v>
      </c>
      <c r="E4" s="3">
        <v>5.58</v>
      </c>
    </row>
    <row r="5" spans="1:5" x14ac:dyDescent="0.3">
      <c r="A5" s="1" t="s">
        <v>2</v>
      </c>
      <c r="B5" s="1" t="s">
        <v>3</v>
      </c>
      <c r="C5" s="2">
        <v>30.96</v>
      </c>
      <c r="D5" s="2">
        <v>6.19</v>
      </c>
      <c r="E5" s="3">
        <v>37.15</v>
      </c>
    </row>
    <row r="6" spans="1:5" x14ac:dyDescent="0.3">
      <c r="A6" s="1" t="s">
        <v>4</v>
      </c>
      <c r="B6" s="1" t="s">
        <v>5</v>
      </c>
      <c r="C6" s="2">
        <v>132</v>
      </c>
      <c r="D6" s="2">
        <v>26.4</v>
      </c>
      <c r="E6" s="3">
        <v>158.4</v>
      </c>
    </row>
    <row r="7" spans="1:5" x14ac:dyDescent="0.3">
      <c r="A7" s="1" t="s">
        <v>4</v>
      </c>
      <c r="B7" s="1" t="s">
        <v>6</v>
      </c>
      <c r="C7" s="2">
        <v>28.8</v>
      </c>
      <c r="D7" s="2">
        <v>5.76</v>
      </c>
      <c r="E7" s="3">
        <v>34.56</v>
      </c>
    </row>
    <row r="8" spans="1:5" x14ac:dyDescent="0.3">
      <c r="A8" s="1" t="s">
        <v>7</v>
      </c>
      <c r="B8" s="1" t="s">
        <v>8</v>
      </c>
      <c r="C8" s="2">
        <v>47</v>
      </c>
      <c r="D8" s="2">
        <v>0</v>
      </c>
      <c r="E8" s="3">
        <v>47</v>
      </c>
    </row>
    <row r="9" spans="1:5" x14ac:dyDescent="0.3">
      <c r="A9" s="1" t="s">
        <v>9</v>
      </c>
      <c r="B9" s="1" t="s">
        <v>10</v>
      </c>
      <c r="C9" s="2">
        <v>12</v>
      </c>
      <c r="D9" s="2">
        <v>0</v>
      </c>
      <c r="E9" s="3">
        <v>12</v>
      </c>
    </row>
    <row r="10" spans="1:5" x14ac:dyDescent="0.3">
      <c r="A10" s="1" t="s">
        <v>11</v>
      </c>
      <c r="B10" s="1" t="s">
        <v>12</v>
      </c>
      <c r="C10" s="2">
        <v>60.51</v>
      </c>
      <c r="D10" s="2">
        <v>12.1</v>
      </c>
      <c r="E10" s="3">
        <v>72.61</v>
      </c>
    </row>
    <row r="11" spans="1:5" x14ac:dyDescent="0.3">
      <c r="A11" s="1" t="s">
        <v>13</v>
      </c>
      <c r="B11" s="1" t="s">
        <v>14</v>
      </c>
      <c r="C11" s="2">
        <v>1.2</v>
      </c>
      <c r="D11" s="2">
        <v>0</v>
      </c>
      <c r="E11" s="3">
        <v>1.2</v>
      </c>
    </row>
    <row r="12" spans="1:5" x14ac:dyDescent="0.3">
      <c r="A12" s="1" t="s">
        <v>15</v>
      </c>
      <c r="B12" s="1" t="s">
        <v>16</v>
      </c>
      <c r="C12" s="2">
        <v>23.46</v>
      </c>
      <c r="D12" s="2">
        <v>5</v>
      </c>
      <c r="E12" s="3">
        <v>28.46</v>
      </c>
    </row>
    <row r="13" spans="1:5" x14ac:dyDescent="0.3">
      <c r="A13" s="1" t="s">
        <v>15</v>
      </c>
      <c r="B13" s="1" t="s">
        <v>17</v>
      </c>
      <c r="C13" s="2">
        <v>14.15</v>
      </c>
      <c r="D13" s="2">
        <v>2.83</v>
      </c>
      <c r="E13" s="3">
        <v>16.98</v>
      </c>
    </row>
    <row r="14" spans="1:5" x14ac:dyDescent="0.3">
      <c r="A14" s="1" t="s">
        <v>15</v>
      </c>
      <c r="B14" s="1" t="s">
        <v>18</v>
      </c>
      <c r="C14" s="2">
        <v>9.89</v>
      </c>
      <c r="D14" s="2">
        <v>0.63</v>
      </c>
      <c r="E14" s="3">
        <v>10.52</v>
      </c>
    </row>
    <row r="15" spans="1:5" x14ac:dyDescent="0.3">
      <c r="A15" s="4" t="s">
        <v>19</v>
      </c>
      <c r="B15" s="4" t="s">
        <v>20</v>
      </c>
      <c r="C15" s="5">
        <v>214.83</v>
      </c>
      <c r="D15" s="5">
        <v>24.6</v>
      </c>
      <c r="E15" s="6">
        <v>239.43</v>
      </c>
    </row>
    <row r="16" spans="1:5" x14ac:dyDescent="0.3">
      <c r="A16" s="4" t="s">
        <v>19</v>
      </c>
      <c r="B16" s="4" t="s">
        <v>21</v>
      </c>
      <c r="C16" s="5">
        <v>82.59</v>
      </c>
      <c r="D16" s="5">
        <v>4.13</v>
      </c>
      <c r="E16" s="6">
        <v>86.72</v>
      </c>
    </row>
    <row r="17" spans="1:8" x14ac:dyDescent="0.3">
      <c r="A17" s="4" t="s">
        <v>22</v>
      </c>
      <c r="B17" s="4" t="s">
        <v>23</v>
      </c>
      <c r="C17" s="5">
        <v>44.75</v>
      </c>
      <c r="D17" s="5">
        <v>0</v>
      </c>
      <c r="E17" s="6">
        <v>44.75</v>
      </c>
    </row>
    <row r="18" spans="1:8" x14ac:dyDescent="0.3">
      <c r="A18" s="4" t="s">
        <v>24</v>
      </c>
      <c r="B18" s="4" t="s">
        <v>25</v>
      </c>
      <c r="C18" s="5">
        <v>35</v>
      </c>
      <c r="D18" s="5">
        <v>0</v>
      </c>
      <c r="E18" s="6">
        <v>35</v>
      </c>
    </row>
    <row r="19" spans="1:8" x14ac:dyDescent="0.3">
      <c r="A19" s="4" t="s">
        <v>26</v>
      </c>
      <c r="B19" s="4" t="s">
        <v>27</v>
      </c>
      <c r="C19" s="5">
        <v>30</v>
      </c>
      <c r="D19" s="5">
        <v>0</v>
      </c>
      <c r="E19" s="6">
        <v>30</v>
      </c>
    </row>
    <row r="20" spans="1:8" x14ac:dyDescent="0.3">
      <c r="A20" s="4" t="s">
        <v>28</v>
      </c>
      <c r="B20" s="4" t="s">
        <v>29</v>
      </c>
      <c r="C20" s="5">
        <v>690</v>
      </c>
      <c r="D20" s="5">
        <v>138</v>
      </c>
      <c r="E20" s="6">
        <f>IF(AND(ISBLANK(C20),ISBLANK(D20)),"",SUM(C20:D20))</f>
        <v>828</v>
      </c>
    </row>
    <row r="21" spans="1:8" x14ac:dyDescent="0.3">
      <c r="A21" s="4" t="s">
        <v>30</v>
      </c>
      <c r="B21" s="4" t="s">
        <v>31</v>
      </c>
      <c r="C21" s="5">
        <v>90</v>
      </c>
      <c r="D21" s="5">
        <v>18</v>
      </c>
      <c r="E21" s="6">
        <v>108</v>
      </c>
    </row>
    <row r="22" spans="1:8" x14ac:dyDescent="0.3">
      <c r="A22" s="4" t="s">
        <v>28</v>
      </c>
      <c r="B22" s="4" t="s">
        <v>32</v>
      </c>
      <c r="C22" s="5">
        <v>1506.5</v>
      </c>
      <c r="D22" s="5">
        <v>301.3</v>
      </c>
      <c r="E22" s="6">
        <f>IF(AND(ISBLANK(C22),ISBLANK(D22)),"",SUM(C22:D22))</f>
        <v>1807.8</v>
      </c>
    </row>
    <row r="23" spans="1:8" x14ac:dyDescent="0.3">
      <c r="A23" s="4" t="s">
        <v>33</v>
      </c>
      <c r="B23" s="4" t="s">
        <v>34</v>
      </c>
      <c r="C23" s="5">
        <v>13.07</v>
      </c>
      <c r="D23" s="5">
        <v>0</v>
      </c>
      <c r="E23" s="6">
        <v>13.07</v>
      </c>
    </row>
    <row r="24" spans="1:8" x14ac:dyDescent="0.3">
      <c r="A24" s="4" t="s">
        <v>15</v>
      </c>
      <c r="B24" s="4" t="s">
        <v>35</v>
      </c>
      <c r="C24" s="5">
        <v>32.99</v>
      </c>
      <c r="D24" s="5">
        <v>0</v>
      </c>
      <c r="E24" s="6">
        <v>32.99</v>
      </c>
    </row>
    <row r="25" spans="1:8" x14ac:dyDescent="0.3">
      <c r="A25" s="4" t="s">
        <v>15</v>
      </c>
      <c r="B25" s="4" t="s">
        <v>36</v>
      </c>
      <c r="C25" s="5">
        <v>38.99</v>
      </c>
      <c r="D25" s="5">
        <v>0</v>
      </c>
      <c r="E25" s="6">
        <v>38.99</v>
      </c>
    </row>
    <row r="26" spans="1:8" x14ac:dyDescent="0.3">
      <c r="A26" s="4" t="s">
        <v>37</v>
      </c>
      <c r="B26" s="4" t="s">
        <v>38</v>
      </c>
      <c r="C26" s="5">
        <v>9.1999999999999993</v>
      </c>
      <c r="D26" s="5">
        <v>0</v>
      </c>
      <c r="E26" s="6">
        <v>9.1999999999999993</v>
      </c>
    </row>
    <row r="27" spans="1:8" x14ac:dyDescent="0.3">
      <c r="A27" s="7" t="s">
        <v>51</v>
      </c>
      <c r="B27" s="4" t="s">
        <v>39</v>
      </c>
      <c r="C27" s="5">
        <v>7565.59</v>
      </c>
      <c r="D27" s="5">
        <v>0</v>
      </c>
      <c r="E27" s="6">
        <v>7565.59</v>
      </c>
    </row>
    <row r="28" spans="1:8" x14ac:dyDescent="0.3">
      <c r="A28" s="8" t="s">
        <v>40</v>
      </c>
      <c r="B28" s="8" t="s">
        <v>41</v>
      </c>
      <c r="C28" s="9">
        <v>1.33</v>
      </c>
      <c r="D28" s="9">
        <v>0.26</v>
      </c>
      <c r="E28" s="10">
        <f>IF(AND(ISBLANK(C28),ISBLANK(D28)),"",SUM(C28:D28))</f>
        <v>1.59</v>
      </c>
      <c r="H28" s="18"/>
    </row>
    <row r="29" spans="1:8" x14ac:dyDescent="0.3">
      <c r="A29" s="1" t="s">
        <v>15</v>
      </c>
      <c r="B29" s="1" t="s">
        <v>42</v>
      </c>
      <c r="C29" s="2">
        <v>8.32</v>
      </c>
      <c r="D29" s="2">
        <v>1.67</v>
      </c>
      <c r="E29" s="2">
        <v>9.99</v>
      </c>
    </row>
    <row r="30" spans="1:8" ht="15" thickBot="1" x14ac:dyDescent="0.35">
      <c r="A30" s="15" t="s">
        <v>15</v>
      </c>
      <c r="B30" s="15" t="s">
        <v>43</v>
      </c>
      <c r="C30" s="16">
        <v>9.49</v>
      </c>
      <c r="D30" s="16">
        <v>0</v>
      </c>
      <c r="E30" s="17">
        <v>9.49</v>
      </c>
    </row>
    <row r="31" spans="1:8" ht="15" thickBot="1" x14ac:dyDescent="0.35">
      <c r="A31" s="19" t="s">
        <v>49</v>
      </c>
      <c r="B31" s="20"/>
      <c r="C31" s="21">
        <f>SUM(C4:C30)</f>
        <v>10738.199999999999</v>
      </c>
      <c r="D31" s="21">
        <f>SUM(D4:D30)</f>
        <v>546.87</v>
      </c>
      <c r="E31" s="22">
        <f>SUM(E4:E30)</f>
        <v>11285.07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4283D-D2FE-4584-99B3-457F31914CB8}">
  <dimension ref="A1:C26"/>
  <sheetViews>
    <sheetView workbookViewId="0">
      <selection activeCell="D36" sqref="D36"/>
    </sheetView>
  </sheetViews>
  <sheetFormatPr defaultRowHeight="14.4" x14ac:dyDescent="0.3"/>
  <cols>
    <col min="1" max="1" width="14.44140625" bestFit="1" customWidth="1"/>
    <col min="2" max="2" width="17" bestFit="1" customWidth="1"/>
    <col min="3" max="3" width="7.88671875" bestFit="1" customWidth="1"/>
  </cols>
  <sheetData>
    <row r="1" spans="1:3" x14ac:dyDescent="0.3">
      <c r="A1" t="s">
        <v>83</v>
      </c>
    </row>
    <row r="2" spans="1:3" x14ac:dyDescent="0.3">
      <c r="A2" s="24" t="s">
        <v>80</v>
      </c>
      <c r="B2" s="24" t="s">
        <v>45</v>
      </c>
      <c r="C2" s="25" t="s">
        <v>81</v>
      </c>
    </row>
    <row r="3" spans="1:3" x14ac:dyDescent="0.3">
      <c r="A3" s="26" t="s">
        <v>82</v>
      </c>
      <c r="B3" s="26"/>
      <c r="C3" s="27"/>
    </row>
    <row r="4" spans="1:3" x14ac:dyDescent="0.3">
      <c r="A4" s="23" t="s">
        <v>52</v>
      </c>
      <c r="B4" s="4" t="s">
        <v>53</v>
      </c>
      <c r="C4" s="5">
        <v>500</v>
      </c>
    </row>
    <row r="5" spans="1:3" x14ac:dyDescent="0.3">
      <c r="A5" s="23" t="s">
        <v>54</v>
      </c>
      <c r="B5" s="4" t="s">
        <v>55</v>
      </c>
      <c r="C5" s="5">
        <v>86</v>
      </c>
    </row>
    <row r="6" spans="1:3" x14ac:dyDescent="0.3">
      <c r="A6" s="23" t="s">
        <v>56</v>
      </c>
      <c r="B6" s="4" t="s">
        <v>57</v>
      </c>
      <c r="C6" s="5">
        <v>1100</v>
      </c>
    </row>
    <row r="7" spans="1:3" x14ac:dyDescent="0.3">
      <c r="A7" s="23" t="s">
        <v>22</v>
      </c>
      <c r="B7" s="4" t="s">
        <v>58</v>
      </c>
      <c r="C7" s="5">
        <v>56.95</v>
      </c>
    </row>
    <row r="8" spans="1:3" x14ac:dyDescent="0.3">
      <c r="A8" s="23" t="s">
        <v>59</v>
      </c>
      <c r="B8" s="4" t="s">
        <v>60</v>
      </c>
      <c r="C8" s="5">
        <v>65</v>
      </c>
    </row>
    <row r="9" spans="1:3" x14ac:dyDescent="0.3">
      <c r="A9" s="23" t="s">
        <v>61</v>
      </c>
      <c r="B9" s="4" t="s">
        <v>60</v>
      </c>
      <c r="C9" s="5">
        <v>65</v>
      </c>
    </row>
    <row r="10" spans="1:3" x14ac:dyDescent="0.3">
      <c r="A10" s="23" t="s">
        <v>62</v>
      </c>
      <c r="B10" s="4" t="s">
        <v>60</v>
      </c>
      <c r="C10" s="5">
        <v>65</v>
      </c>
    </row>
    <row r="11" spans="1:3" x14ac:dyDescent="0.3">
      <c r="A11" s="23" t="s">
        <v>63</v>
      </c>
      <c r="B11" s="4" t="s">
        <v>60</v>
      </c>
      <c r="C11" s="5">
        <v>130</v>
      </c>
    </row>
    <row r="12" spans="1:3" x14ac:dyDescent="0.3">
      <c r="A12" s="23" t="s">
        <v>64</v>
      </c>
      <c r="B12" s="4" t="s">
        <v>60</v>
      </c>
      <c r="C12" s="5">
        <v>65</v>
      </c>
    </row>
    <row r="13" spans="1:3" x14ac:dyDescent="0.3">
      <c r="A13" s="23" t="s">
        <v>65</v>
      </c>
      <c r="B13" s="4" t="s">
        <v>60</v>
      </c>
      <c r="C13" s="5">
        <v>65</v>
      </c>
    </row>
    <row r="14" spans="1:3" x14ac:dyDescent="0.3">
      <c r="A14" s="23" t="s">
        <v>66</v>
      </c>
      <c r="B14" s="4" t="s">
        <v>60</v>
      </c>
      <c r="C14" s="5">
        <v>65</v>
      </c>
    </row>
    <row r="15" spans="1:3" x14ac:dyDescent="0.3">
      <c r="A15" s="23" t="s">
        <v>67</v>
      </c>
      <c r="B15" s="4" t="s">
        <v>60</v>
      </c>
      <c r="C15" s="5">
        <v>65</v>
      </c>
    </row>
    <row r="16" spans="1:3" x14ac:dyDescent="0.3">
      <c r="A16" s="23" t="s">
        <v>68</v>
      </c>
      <c r="B16" s="4" t="s">
        <v>60</v>
      </c>
      <c r="C16" s="5">
        <v>65</v>
      </c>
    </row>
    <row r="17" spans="1:3" x14ac:dyDescent="0.3">
      <c r="A17" s="23" t="s">
        <v>69</v>
      </c>
      <c r="B17" s="4" t="s">
        <v>60</v>
      </c>
      <c r="C17" s="5">
        <v>65</v>
      </c>
    </row>
    <row r="18" spans="1:3" x14ac:dyDescent="0.3">
      <c r="A18" s="23" t="s">
        <v>70</v>
      </c>
      <c r="B18" s="4" t="s">
        <v>60</v>
      </c>
      <c r="C18" s="5">
        <v>65</v>
      </c>
    </row>
    <row r="19" spans="1:3" x14ac:dyDescent="0.3">
      <c r="A19" s="23" t="s">
        <v>71</v>
      </c>
      <c r="B19" s="4" t="s">
        <v>72</v>
      </c>
      <c r="C19" s="5">
        <v>480</v>
      </c>
    </row>
    <row r="20" spans="1:3" x14ac:dyDescent="0.3">
      <c r="A20" s="23" t="s">
        <v>73</v>
      </c>
      <c r="B20" s="4" t="s">
        <v>60</v>
      </c>
      <c r="C20" s="5">
        <v>65</v>
      </c>
    </row>
    <row r="21" spans="1:3" x14ac:dyDescent="0.3">
      <c r="A21" s="23" t="s">
        <v>74</v>
      </c>
      <c r="B21" s="4" t="s">
        <v>53</v>
      </c>
      <c r="C21" s="5">
        <v>85</v>
      </c>
    </row>
    <row r="22" spans="1:3" x14ac:dyDescent="0.3">
      <c r="A22" s="23" t="s">
        <v>75</v>
      </c>
      <c r="B22" s="4" t="s">
        <v>53</v>
      </c>
      <c r="C22" s="5">
        <v>85</v>
      </c>
    </row>
    <row r="23" spans="1:3" x14ac:dyDescent="0.3">
      <c r="A23" s="23" t="s">
        <v>76</v>
      </c>
      <c r="B23" s="4" t="s">
        <v>53</v>
      </c>
      <c r="C23" s="5">
        <v>85</v>
      </c>
    </row>
    <row r="24" spans="1:3" x14ac:dyDescent="0.3">
      <c r="A24" s="23" t="s">
        <v>77</v>
      </c>
      <c r="B24" s="4" t="s">
        <v>60</v>
      </c>
      <c r="C24" s="5">
        <v>125</v>
      </c>
    </row>
    <row r="25" spans="1:3" ht="15" thickBot="1" x14ac:dyDescent="0.35">
      <c r="A25" s="28" t="s">
        <v>78</v>
      </c>
      <c r="B25" s="29" t="s">
        <v>79</v>
      </c>
      <c r="C25" s="30">
        <v>65</v>
      </c>
    </row>
    <row r="26" spans="1:3" ht="15" thickBot="1" x14ac:dyDescent="0.35">
      <c r="A26" s="19" t="s">
        <v>49</v>
      </c>
      <c r="B26" s="20"/>
      <c r="C26" s="22">
        <f>SUM(C4:C25)</f>
        <v>3512.95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482B-479E-4B8A-B2E6-BB99EA5A8B82}">
  <sheetPr>
    <pageSetUpPr fitToPage="1"/>
  </sheetPr>
  <dimension ref="A1:U39"/>
  <sheetViews>
    <sheetView tabSelected="1" workbookViewId="0">
      <selection activeCell="M22" sqref="M22"/>
    </sheetView>
  </sheetViews>
  <sheetFormatPr defaultColWidth="8.77734375" defaultRowHeight="13.8" x14ac:dyDescent="0.3"/>
  <cols>
    <col min="1" max="1" width="2.21875" style="38" customWidth="1"/>
    <col min="2" max="2" width="32" style="39" bestFit="1" customWidth="1"/>
    <col min="3" max="3" width="10.21875" style="38" bestFit="1" customWidth="1"/>
    <col min="4" max="4" width="10.5546875" style="38" bestFit="1" customWidth="1"/>
    <col min="5" max="7" width="10.21875" style="38" bestFit="1" customWidth="1"/>
    <col min="8" max="8" width="9.21875" style="38" bestFit="1" customWidth="1"/>
    <col min="9" max="9" width="5.77734375" style="39" bestFit="1" customWidth="1"/>
    <col min="10" max="10" width="2.21875" style="38" customWidth="1"/>
    <col min="11" max="11" width="10.5546875" style="39" bestFit="1" customWidth="1"/>
    <col min="12" max="12" width="7.5546875" style="38" bestFit="1" customWidth="1"/>
    <col min="13" max="13" width="10.5546875" style="38" bestFit="1" customWidth="1"/>
    <col min="14" max="14" width="9.21875" style="38" bestFit="1" customWidth="1"/>
    <col min="15" max="15" width="8.21875" style="38" bestFit="1" customWidth="1"/>
    <col min="16" max="17" width="9.21875" style="38" bestFit="1" customWidth="1"/>
    <col min="18" max="18" width="5.77734375" style="39" bestFit="1" customWidth="1"/>
    <col min="19" max="16384" width="8.77734375" style="38"/>
  </cols>
  <sheetData>
    <row r="1" spans="1:21" s="31" customFormat="1" x14ac:dyDescent="0.3">
      <c r="B1" s="32" t="str">
        <f>[1]SETUP!C4&amp;" Parish Council"</f>
        <v>Barnton Parish Council</v>
      </c>
      <c r="C1" s="33"/>
      <c r="D1" s="33"/>
      <c r="E1" s="33"/>
      <c r="F1" s="33"/>
      <c r="G1" s="33"/>
      <c r="H1" s="33"/>
      <c r="I1" s="33"/>
      <c r="J1" s="33"/>
      <c r="K1" s="34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s="31" customFormat="1" x14ac:dyDescent="0.3">
      <c r="B2" s="32" t="s">
        <v>96</v>
      </c>
      <c r="C2" s="33"/>
      <c r="D2" s="33"/>
      <c r="E2" s="33"/>
      <c r="F2" s="33"/>
      <c r="G2" s="33"/>
      <c r="H2" s="33"/>
      <c r="I2" s="33"/>
      <c r="J2" s="33"/>
      <c r="K2" s="34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s="31" customFormat="1" x14ac:dyDescent="0.3">
      <c r="B3" s="34"/>
      <c r="C3" s="33"/>
      <c r="D3" s="33"/>
      <c r="E3" s="33"/>
      <c r="F3" s="33"/>
      <c r="G3" s="33"/>
      <c r="H3" s="33"/>
      <c r="I3" s="33"/>
      <c r="J3" s="33"/>
      <c r="K3" s="34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s="37" customFormat="1" x14ac:dyDescent="0.3">
      <c r="A4" s="35"/>
      <c r="B4" s="36"/>
      <c r="C4" s="60" t="str">
        <f>[1]SETUP!B18</f>
        <v>Current</v>
      </c>
      <c r="D4" s="60"/>
      <c r="E4" s="60"/>
      <c r="F4" s="60"/>
      <c r="G4" s="60"/>
      <c r="H4" s="60"/>
      <c r="I4" s="60"/>
      <c r="J4" s="35"/>
      <c r="K4" s="36"/>
      <c r="L4" s="61" t="str">
        <f>[1]SETUP!B19</f>
        <v>Reserve</v>
      </c>
      <c r="M4" s="61"/>
      <c r="N4" s="61"/>
      <c r="O4" s="61"/>
      <c r="P4" s="61"/>
      <c r="Q4" s="61"/>
      <c r="R4" s="61"/>
    </row>
    <row r="5" spans="1:21" s="41" customFormat="1" x14ac:dyDescent="0.3">
      <c r="A5" s="38"/>
      <c r="B5" s="39"/>
      <c r="C5" s="40" t="s">
        <v>84</v>
      </c>
      <c r="D5" s="40" t="s">
        <v>85</v>
      </c>
      <c r="E5" s="40" t="s">
        <v>86</v>
      </c>
      <c r="F5" s="40" t="s">
        <v>86</v>
      </c>
      <c r="G5" s="40" t="s">
        <v>87</v>
      </c>
      <c r="H5" s="40" t="s">
        <v>22</v>
      </c>
      <c r="I5" s="40" t="s">
        <v>22</v>
      </c>
      <c r="J5" s="38"/>
      <c r="K5" s="39"/>
      <c r="L5" s="40" t="s">
        <v>84</v>
      </c>
      <c r="M5" s="40" t="s">
        <v>85</v>
      </c>
      <c r="N5" s="40" t="s">
        <v>86</v>
      </c>
      <c r="O5" s="40" t="s">
        <v>86</v>
      </c>
      <c r="P5" s="40" t="s">
        <v>87</v>
      </c>
      <c r="Q5" s="40" t="s">
        <v>22</v>
      </c>
      <c r="R5" s="40" t="s">
        <v>22</v>
      </c>
    </row>
    <row r="6" spans="1:21" s="41" customFormat="1" x14ac:dyDescent="0.3">
      <c r="A6" s="38"/>
      <c r="B6" s="39"/>
      <c r="C6" s="42"/>
      <c r="D6" s="42"/>
      <c r="E6" s="42" t="s">
        <v>88</v>
      </c>
      <c r="F6" s="42" t="s">
        <v>89</v>
      </c>
      <c r="G6" s="42" t="s">
        <v>90</v>
      </c>
      <c r="H6" s="42" t="s">
        <v>91</v>
      </c>
      <c r="I6" s="42" t="s">
        <v>92</v>
      </c>
      <c r="J6" s="38"/>
      <c r="K6" s="39"/>
      <c r="L6" s="42"/>
      <c r="M6" s="42"/>
      <c r="N6" s="42" t="s">
        <v>88</v>
      </c>
      <c r="O6" s="42" t="s">
        <v>89</v>
      </c>
      <c r="P6" s="42" t="s">
        <v>90</v>
      </c>
      <c r="Q6" s="42" t="s">
        <v>91</v>
      </c>
      <c r="R6" s="42" t="s">
        <v>92</v>
      </c>
    </row>
    <row r="7" spans="1:21" s="41" customFormat="1" x14ac:dyDescent="0.3">
      <c r="A7" s="38"/>
      <c r="B7" s="43" t="s">
        <v>93</v>
      </c>
      <c r="C7" s="44"/>
      <c r="D7" s="45"/>
      <c r="E7" s="45"/>
      <c r="F7" s="45"/>
      <c r="G7" s="46">
        <f>VLOOKUP(C4,[1]SETUP!B:C,2,FALSE)</f>
        <v>43282.85</v>
      </c>
      <c r="H7" s="46"/>
      <c r="I7" s="47" t="str">
        <f>IF(OR(G7="",H7=""),"",IF(G7=H7,"ü", "û"))</f>
        <v/>
      </c>
      <c r="J7" s="38"/>
      <c r="K7" s="43" t="s">
        <v>93</v>
      </c>
      <c r="L7" s="44"/>
      <c r="M7" s="44"/>
      <c r="N7" s="45"/>
      <c r="O7" s="45"/>
      <c r="P7" s="46">
        <f>VLOOKUP(L4,[1]SETUP!B:C,2,FALSE)</f>
        <v>36488.36</v>
      </c>
      <c r="Q7" s="46"/>
      <c r="R7" s="47" t="str">
        <f>IF(OR(P7="",Q7=""),"",IF(P7=Q7,"ü", "û"))</f>
        <v/>
      </c>
    </row>
    <row r="8" spans="1:21" x14ac:dyDescent="0.3">
      <c r="B8" s="48">
        <f>[1]SETUP!C10</f>
        <v>45748</v>
      </c>
      <c r="C8" s="49">
        <f>SUMIFS([1]Receipts!H:H,[1]Receipts!B:B,$C$4,[1]Receipts!E:E,"&gt;="&amp;B8,[1]Receipts!E:E,"&lt;"&amp;EDATE(B8,1))</f>
        <v>137652.61000000002</v>
      </c>
      <c r="D8" s="46">
        <f>SUMIFS([1]Payments!J:J,[1]Payments!B:B,$C$4,[1]Payments!Q:Q,"&gt;="&amp;B8,[1]Payments!Q:Q,"&lt;"&amp;EDATE(B8,1))</f>
        <v>4007.8199999999988</v>
      </c>
      <c r="E8" s="46">
        <f>SUMIFS([1]Transfers!E:E,[1]Transfers!D:D,$C$4,[1]Transfers!B:B,"&gt;="&amp;B8,[1]Transfers!B:B,"&lt;"&amp;EDATE(B8,1))</f>
        <v>0</v>
      </c>
      <c r="F8" s="46">
        <f>SUMIFS([1]Transfers!E:E,[1]Transfers!C:C,$C$4,[1]Transfers!B:B,"&gt;="&amp;B8,[1]Transfers!B:B,"&lt;"&amp;EDATE(B8,1))</f>
        <v>114911.64</v>
      </c>
      <c r="G8" s="46">
        <f>ROUND(G7+C8-D8+E8-F8,2)</f>
        <v>62016</v>
      </c>
      <c r="H8" s="46">
        <v>62016</v>
      </c>
      <c r="I8" s="47" t="str">
        <f>IF(OR(G8="",H8=""),"",IF(G8=H8,"ü", "û"))</f>
        <v>ü</v>
      </c>
      <c r="K8" s="48">
        <f>B8</f>
        <v>45748</v>
      </c>
      <c r="L8" s="49">
        <f>SUMIFS([1]Receipts!H:H,[1]Receipts!B:B,$L$4,[1]Receipts!E:E,"&gt;="&amp;K8,[1]Receipts!E:E,"&lt;"&amp;EDATE(K8,1))</f>
        <v>0</v>
      </c>
      <c r="M8" s="46">
        <f>SUMIFS([1]Payments!J:J,[1]Payments!B:B,$L$4,[1]Payments!Q:Q,"&gt;="&amp;K8,[1]Payments!Q:Q,"&lt;"&amp;EDATE(K8,1))</f>
        <v>0</v>
      </c>
      <c r="N8" s="46">
        <f>SUMIFS([1]Transfers!E:E,[1]Transfers!D:D,$L$4,[1]Transfers!B:B,"&gt;="&amp;K8,[1]Transfers!B:B,"&lt;"&amp;EDATE(K8,1))</f>
        <v>13511.64</v>
      </c>
      <c r="O8" s="46">
        <f>SUMIFS([1]Transfers!E:E,[1]Transfers!C:C,$L$4,[1]Transfers!B:B,"&gt;="&amp;K8,[1]Transfers!B:B,"&lt;"&amp;EDATE(K8,1))</f>
        <v>0</v>
      </c>
      <c r="P8" s="46">
        <f>ROUND(P7+L8-M8+N8-O8,2)</f>
        <v>50000</v>
      </c>
      <c r="Q8" s="46">
        <v>50000</v>
      </c>
      <c r="R8" s="47" t="str">
        <f>IF(OR(P8="",Q8=""),"",IF(P8=Q8,"ü", "û"))</f>
        <v>ü</v>
      </c>
    </row>
    <row r="9" spans="1:21" x14ac:dyDescent="0.3">
      <c r="B9" s="48">
        <f t="shared" ref="B9:B19" si="0">EDATE(B8,1)</f>
        <v>45778</v>
      </c>
      <c r="C9" s="63">
        <f>SUMIFS([1]Receipts!H:H,[1]Receipts!B:B,$C$4,[1]Receipts!E:E,"&gt;="&amp;B9,[1]Receipts!E:E,"&lt;"&amp;EDATE(B9,1))</f>
        <v>3927.1</v>
      </c>
      <c r="D9" s="46">
        <f>SUMIFS([1]Payments!J:J,[1]Payments!B:B,$C$4,[1]Payments!Q:Q,"&gt;="&amp;B9,[1]Payments!Q:Q,"&lt;"&amp;EDATE(B9,1))</f>
        <v>5196.1799999999994</v>
      </c>
      <c r="E9" s="46">
        <f>SUMIFS([1]Transfers!E:E,[1]Transfers!D:D,$C$4,[1]Transfers!B:B,"&gt;="&amp;B9,[1]Transfers!B:B,"&lt;"&amp;EDATE(B9,1))</f>
        <v>0</v>
      </c>
      <c r="F9" s="46">
        <f>SUMIFS([1]Transfers!E:E,[1]Transfers!C:C,$C$4,[1]Transfers!B:B,"&gt;="&amp;B9,[1]Transfers!B:B,"&lt;"&amp;EDATE(B9,1))</f>
        <v>0</v>
      </c>
      <c r="G9" s="46">
        <f>ROUND(G8+C9-D9+E9-F9,2)</f>
        <v>60746.92</v>
      </c>
      <c r="H9" s="46">
        <v>60746.92</v>
      </c>
      <c r="I9" s="47" t="str">
        <f>IF(OR(G9="",H9=""),"",IF(G9=H9,"ü", "û"))</f>
        <v>ü</v>
      </c>
      <c r="K9" s="48">
        <f t="shared" ref="K9:K19" si="1">B9</f>
        <v>45778</v>
      </c>
      <c r="L9" s="49">
        <f>SUMIFS([1]Receipts!H:H,[1]Receipts!B:B,$L$4,[1]Receipts!E:E,"&gt;="&amp;K9,[1]Receipts!E:E,"&lt;"&amp;EDATE(K9,1))</f>
        <v>0</v>
      </c>
      <c r="M9" s="46">
        <f>SUMIFS([1]Payments!J:J,[1]Payments!B:B,$L$4,[1]Payments!Q:Q,"&gt;="&amp;K9,[1]Payments!Q:Q,"&lt;"&amp;EDATE(K9,1))</f>
        <v>2950</v>
      </c>
      <c r="N9" s="46">
        <f>SUMIFS([1]Transfers!E:E,[1]Transfers!D:D,$L$4,[1]Transfers!B:B,"&gt;="&amp;K9,[1]Transfers!B:B,"&lt;"&amp;EDATE(K9,1))</f>
        <v>0</v>
      </c>
      <c r="O9" s="46">
        <f>SUMIFS([1]Transfers!E:E,[1]Transfers!C:C,$L$4,[1]Transfers!B:B,"&gt;="&amp;K9,[1]Transfers!B:B,"&lt;"&amp;EDATE(K9,1))</f>
        <v>0</v>
      </c>
      <c r="P9" s="46">
        <f t="shared" ref="P9:P19" si="2">ROUND(P8+L9-M9+N9-O9,2)</f>
        <v>47050</v>
      </c>
      <c r="Q9" s="46">
        <v>47050</v>
      </c>
      <c r="R9" s="47" t="str">
        <f t="shared" ref="R9:R19" si="3">IF(OR(P9="",Q9=""),"",IF(P9=Q9,"ü", "û"))</f>
        <v>ü</v>
      </c>
    </row>
    <row r="10" spans="1:21" x14ac:dyDescent="0.3">
      <c r="B10" s="48">
        <f t="shared" si="0"/>
        <v>45809</v>
      </c>
      <c r="C10" s="63">
        <f>SUMIFS([1]Receipts!H:H,[1]Receipts!B:B,$C$4,[1]Receipts!E:E,"&gt;="&amp;B10,[1]Receipts!E:E,"&lt;"&amp;EDATE(B10,1))</f>
        <v>3851.88</v>
      </c>
      <c r="D10" s="46">
        <f>SUMIFS([1]Payments!J:J,[1]Payments!B:B,$C$4,[1]Payments!Q:Q,"&gt;="&amp;B10,[1]Payments!Q:Q,"&lt;"&amp;EDATE(B10,1))</f>
        <v>28066.429999999997</v>
      </c>
      <c r="E10" s="46">
        <f>SUMIFS([1]Transfers!E:E,[1]Transfers!D:D,$C$4,[1]Transfers!B:B,"&gt;="&amp;B10,[1]Transfers!B:B,"&lt;"&amp;EDATE(B10,1))</f>
        <v>0</v>
      </c>
      <c r="F10" s="46">
        <f>SUMIFS([1]Transfers!E:E,[1]Transfers!C:C,$C$4,[1]Transfers!B:B,"&gt;="&amp;B10,[1]Transfers!B:B,"&lt;"&amp;EDATE(B10,1))</f>
        <v>0</v>
      </c>
      <c r="G10" s="46">
        <f t="shared" ref="G10:G19" si="4">ROUND(G9+C10-D10+E10-F10,2)</f>
        <v>36532.370000000003</v>
      </c>
      <c r="H10" s="46">
        <v>36532.370000000003</v>
      </c>
      <c r="I10" s="47" t="str">
        <f t="shared" ref="I10:I19" si="5">IF(OR(G10="",H10=""),"",IF(G10=H10,"ü", "û"))</f>
        <v>ü</v>
      </c>
      <c r="K10" s="48">
        <f t="shared" si="1"/>
        <v>45809</v>
      </c>
      <c r="L10" s="49">
        <f>SUMIFS([1]Receipts!H:H,[1]Receipts!B:B,$L$4,[1]Receipts!E:E,"&gt;="&amp;K10,[1]Receipts!E:E,"&lt;"&amp;EDATE(K10,1))</f>
        <v>0</v>
      </c>
      <c r="M10" s="46">
        <f>SUMIFS([1]Payments!J:J,[1]Payments!B:B,$L$4,[1]Payments!Q:Q,"&gt;="&amp;K10,[1]Payments!Q:Q,"&lt;"&amp;EDATE(K10,1))</f>
        <v>3679.4</v>
      </c>
      <c r="N10" s="46">
        <f>SUMIFS([1]Transfers!E:E,[1]Transfers!D:D,$L$4,[1]Transfers!B:B,"&gt;="&amp;K10,[1]Transfers!B:B,"&lt;"&amp;EDATE(K10,1))</f>
        <v>0</v>
      </c>
      <c r="O10" s="46">
        <f>SUMIFS([1]Transfers!E:E,[1]Transfers!C:C,$L$4,[1]Transfers!B:B,"&gt;="&amp;K10,[1]Transfers!B:B,"&lt;"&amp;EDATE(K10,1))</f>
        <v>0</v>
      </c>
      <c r="P10" s="46">
        <f t="shared" si="2"/>
        <v>43370.6</v>
      </c>
      <c r="Q10" s="46">
        <v>43370.6</v>
      </c>
      <c r="R10" s="47" t="str">
        <f t="shared" si="3"/>
        <v>ü</v>
      </c>
    </row>
    <row r="11" spans="1:21" x14ac:dyDescent="0.3">
      <c r="B11" s="48">
        <f t="shared" si="0"/>
        <v>45839</v>
      </c>
      <c r="C11" s="63">
        <f>SUMIFS([1]Receipts!H:H,[1]Receipts!B:B,$C$4,[1]Receipts!E:E,"&gt;="&amp;B11,[1]Receipts!E:E,"&lt;"&amp;EDATE(B11,1))</f>
        <v>84.25</v>
      </c>
      <c r="D11" s="46">
        <f>SUMIFS([1]Payments!J:J,[1]Payments!B:B,$C$4,[1]Payments!Q:Q,"&gt;="&amp;B11,[1]Payments!Q:Q,"&lt;"&amp;EDATE(B11,1))</f>
        <v>6967.8499999999995</v>
      </c>
      <c r="E11" s="46">
        <f>SUMIFS([1]Transfers!E:E,[1]Transfers!D:D,$C$4,[1]Transfers!B:B,"&gt;="&amp;B11,[1]Transfers!B:B,"&lt;"&amp;EDATE(B11,1))</f>
        <v>0</v>
      </c>
      <c r="F11" s="46">
        <f>SUMIFS([1]Transfers!E:E,[1]Transfers!C:C,$C$4,[1]Transfers!B:B,"&gt;="&amp;B11,[1]Transfers!B:B,"&lt;"&amp;EDATE(B11,1))</f>
        <v>0</v>
      </c>
      <c r="G11" s="46">
        <f t="shared" si="4"/>
        <v>29648.77</v>
      </c>
      <c r="H11" s="50">
        <v>29648.77</v>
      </c>
      <c r="I11" s="47" t="str">
        <f t="shared" si="5"/>
        <v>ü</v>
      </c>
      <c r="K11" s="48">
        <f t="shared" si="1"/>
        <v>45839</v>
      </c>
      <c r="L11" s="49">
        <f>SUMIFS([1]Receipts!H:H,[1]Receipts!B:B,$L$4,[1]Receipts!E:E,"&gt;="&amp;K11,[1]Receipts!E:E,"&lt;"&amp;EDATE(K11,1))</f>
        <v>0</v>
      </c>
      <c r="M11" s="46">
        <f>SUMIFS([1]Payments!J:J,[1]Payments!B:B,$L$4,[1]Payments!Q:Q,"&gt;="&amp;K11,[1]Payments!Q:Q,"&lt;"&amp;EDATE(K11,1))</f>
        <v>1050</v>
      </c>
      <c r="N11" s="46">
        <f>SUMIFS([1]Transfers!E:E,[1]Transfers!D:D,$L$4,[1]Transfers!B:B,"&gt;="&amp;K11,[1]Transfers!B:B,"&lt;"&amp;EDATE(K11,1))</f>
        <v>0</v>
      </c>
      <c r="O11" s="46">
        <f>SUMIFS([1]Transfers!E:E,[1]Transfers!C:C,$L$4,[1]Transfers!B:B,"&gt;="&amp;K11,[1]Transfers!B:B,"&lt;"&amp;EDATE(K11,1))</f>
        <v>0</v>
      </c>
      <c r="P11" s="46">
        <f t="shared" si="2"/>
        <v>42320.6</v>
      </c>
      <c r="Q11" s="50">
        <v>42320.6</v>
      </c>
      <c r="R11" s="47" t="str">
        <f t="shared" si="3"/>
        <v>ü</v>
      </c>
    </row>
    <row r="12" spans="1:21" x14ac:dyDescent="0.3">
      <c r="B12" s="48">
        <f t="shared" si="0"/>
        <v>45870</v>
      </c>
      <c r="C12" s="63">
        <f>SUMIFS([1]Receipts!H:H,[1]Receipts!B:B,$C$4,[1]Receipts!E:E,"&gt;="&amp;B12,[1]Receipts!E:E,"&lt;"&amp;EDATE(B12,1))</f>
        <v>4631.34</v>
      </c>
      <c r="D12" s="46">
        <f>SUMIFS([1]Payments!J:J,[1]Payments!B:B,$C$4,[1]Payments!Q:Q,"&gt;="&amp;B12,[1]Payments!Q:Q,"&lt;"&amp;EDATE(B12,1))</f>
        <v>4900.1500000000015</v>
      </c>
      <c r="E12" s="46">
        <f>SUMIFS([1]Transfers!E:E,[1]Transfers!D:D,$C$4,[1]Transfers!B:B,"&gt;="&amp;B12,[1]Transfers!B:B,"&lt;"&amp;EDATE(B12,1))</f>
        <v>1807.8</v>
      </c>
      <c r="F12" s="46">
        <f>SUMIFS([1]Transfers!E:E,[1]Transfers!C:C,$C$4,[1]Transfers!B:B,"&gt;="&amp;B12,[1]Transfers!B:B,"&lt;"&amp;EDATE(B12,1))</f>
        <v>3627.98</v>
      </c>
      <c r="G12" s="46">
        <f t="shared" si="4"/>
        <v>27559.78</v>
      </c>
      <c r="H12" s="50">
        <v>27559.78</v>
      </c>
      <c r="I12" s="47" t="str">
        <f t="shared" si="5"/>
        <v>ü</v>
      </c>
      <c r="K12" s="48">
        <f t="shared" si="1"/>
        <v>45870</v>
      </c>
      <c r="L12" s="49">
        <f>SUMIFS([1]Receipts!H:H,[1]Receipts!B:B,$L$4,[1]Receipts!E:E,"&gt;="&amp;K12,[1]Receipts!E:E,"&lt;"&amp;EDATE(K12,1))</f>
        <v>0</v>
      </c>
      <c r="M12" s="46">
        <f>SUMIFS([1]Payments!J:J,[1]Payments!B:B,$L$4,[1]Payments!Q:Q,"&gt;="&amp;K12,[1]Payments!Q:Q,"&lt;"&amp;EDATE(K12,1))</f>
        <v>0</v>
      </c>
      <c r="N12" s="46">
        <f>SUMIFS([1]Transfers!E:E,[1]Transfers!D:D,$L$4,[1]Transfers!B:B,"&gt;="&amp;K12,[1]Transfers!B:B,"&lt;"&amp;EDATE(K12,1))</f>
        <v>0</v>
      </c>
      <c r="O12" s="46">
        <f>SUMIFS([1]Transfers!E:E,[1]Transfers!C:C,$L$4,[1]Transfers!B:B,"&gt;="&amp;K12,[1]Transfers!B:B,"&lt;"&amp;EDATE(K12,1))</f>
        <v>0</v>
      </c>
      <c r="P12" s="46">
        <f t="shared" si="2"/>
        <v>42320.6</v>
      </c>
      <c r="Q12" s="50">
        <v>42320.6</v>
      </c>
      <c r="R12" s="47" t="str">
        <f t="shared" si="3"/>
        <v>ü</v>
      </c>
    </row>
    <row r="13" spans="1:21" x14ac:dyDescent="0.3">
      <c r="B13" s="48">
        <f t="shared" si="0"/>
        <v>45901</v>
      </c>
      <c r="C13" s="63">
        <f>SUMIFS([1]Receipts!H:H,[1]Receipts!B:B,$C$4,[1]Receipts!E:E,"&gt;="&amp;B13,[1]Receipts!E:E,"&lt;"&amp;EDATE(B13,1))</f>
        <v>1816.0199999999998</v>
      </c>
      <c r="D13" s="46">
        <f>SUMIFS([1]Payments!J:J,[1]Payments!B:B,$C$4,[1]Payments!Q:Q,"&gt;="&amp;B13,[1]Payments!Q:Q,"&lt;"&amp;EDATE(B13,1))</f>
        <v>11179.209999999997</v>
      </c>
      <c r="E13" s="46">
        <f>SUMIFS([1]Transfers!E:E,[1]Transfers!D:D,$C$4,[1]Transfers!B:B,"&gt;="&amp;B13,[1]Transfers!B:B,"&lt;"&amp;EDATE(B13,1))</f>
        <v>0</v>
      </c>
      <c r="F13" s="46">
        <f>SUMIFS([1]Transfers!E:E,[1]Transfers!C:C,$C$4,[1]Transfers!B:B,"&gt;="&amp;B13,[1]Transfers!B:B,"&lt;"&amp;EDATE(B13,1))</f>
        <v>0</v>
      </c>
      <c r="G13" s="46">
        <f t="shared" si="4"/>
        <v>18196.59</v>
      </c>
      <c r="H13" s="50">
        <v>18196.59</v>
      </c>
      <c r="I13" s="47" t="str">
        <f t="shared" si="5"/>
        <v>ü</v>
      </c>
      <c r="K13" s="48">
        <f t="shared" si="1"/>
        <v>45901</v>
      </c>
      <c r="L13" s="49">
        <f>SUMIFS([1]Receipts!H:H,[1]Receipts!B:B,$L$4,[1]Receipts!E:E,"&gt;="&amp;K13,[1]Receipts!E:E,"&lt;"&amp;EDATE(K13,1))</f>
        <v>0</v>
      </c>
      <c r="M13" s="46">
        <f>SUMIFS([1]Payments!J:J,[1]Payments!B:B,$L$4,[1]Payments!Q:Q,"&gt;="&amp;K13,[1]Payments!Q:Q,"&lt;"&amp;EDATE(K13,1))</f>
        <v>4250</v>
      </c>
      <c r="N13" s="46">
        <f>SUMIFS([1]Transfers!E:E,[1]Transfers!D:D,$L$4,[1]Transfers!B:B,"&gt;="&amp;K13,[1]Transfers!B:B,"&lt;"&amp;EDATE(K13,1))</f>
        <v>0</v>
      </c>
      <c r="O13" s="46">
        <f>SUMIFS([1]Transfers!E:E,[1]Transfers!C:C,$L$4,[1]Transfers!B:B,"&gt;="&amp;K13,[1]Transfers!B:B,"&lt;"&amp;EDATE(K13,1))</f>
        <v>0</v>
      </c>
      <c r="P13" s="46">
        <f t="shared" si="2"/>
        <v>38070.6</v>
      </c>
      <c r="Q13" s="50">
        <v>38070.6</v>
      </c>
      <c r="R13" s="47" t="str">
        <f t="shared" si="3"/>
        <v>ü</v>
      </c>
    </row>
    <row r="14" spans="1:21" x14ac:dyDescent="0.3">
      <c r="B14" s="48">
        <f t="shared" si="0"/>
        <v>45931</v>
      </c>
      <c r="C14" s="63">
        <f>SUMIFS([1]Receipts!H:H,[1]Receipts!B:B,$C$4,[1]Receipts!E:E,"&gt;="&amp;B14,[1]Receipts!E:E,"&lt;"&amp;EDATE(B14,1))</f>
        <v>4094.25</v>
      </c>
      <c r="D14" s="46">
        <f>SUMIFS([1]Payments!J:J,[1]Payments!B:B,$C$4,[1]Payments!Q:Q,"&gt;="&amp;B14,[1]Payments!Q:Q,"&lt;"&amp;EDATE(B14,1))</f>
        <v>4230.76</v>
      </c>
      <c r="E14" s="46">
        <f>SUMIFS([1]Transfers!E:E,[1]Transfers!D:D,$C$4,[1]Transfers!B:B,"&gt;="&amp;B14,[1]Transfers!B:B,"&lt;"&amp;EDATE(B14,1))</f>
        <v>0</v>
      </c>
      <c r="F14" s="46">
        <f>SUMIFS([1]Transfers!E:E,[1]Transfers!C:C,$C$4,[1]Transfers!B:B,"&gt;="&amp;B14,[1]Transfers!B:B,"&lt;"&amp;EDATE(B14,1))</f>
        <v>243.4</v>
      </c>
      <c r="G14" s="46">
        <f t="shared" si="4"/>
        <v>17816.68</v>
      </c>
      <c r="H14" s="50">
        <v>17816.68</v>
      </c>
      <c r="I14" s="47" t="str">
        <f t="shared" si="5"/>
        <v>ü</v>
      </c>
      <c r="K14" s="48">
        <f t="shared" si="1"/>
        <v>45931</v>
      </c>
      <c r="L14" s="49">
        <f>SUMIFS([1]Receipts!H:H,[1]Receipts!B:B,$L$4,[1]Receipts!E:E,"&gt;="&amp;K14,[1]Receipts!E:E,"&lt;"&amp;EDATE(K14,1))</f>
        <v>0</v>
      </c>
      <c r="M14" s="46">
        <f>SUMIFS([1]Payments!J:J,[1]Payments!B:B,$L$4,[1]Payments!Q:Q,"&gt;="&amp;K14,[1]Payments!Q:Q,"&lt;"&amp;EDATE(K14,1))</f>
        <v>0</v>
      </c>
      <c r="N14" s="46">
        <f>SUMIFS([1]Transfers!E:E,[1]Transfers!D:D,$L$4,[1]Transfers!B:B,"&gt;="&amp;K14,[1]Transfers!B:B,"&lt;"&amp;EDATE(K14,1))</f>
        <v>0</v>
      </c>
      <c r="O14" s="46">
        <f>SUMIFS([1]Transfers!E:E,[1]Transfers!C:C,$L$4,[1]Transfers!B:B,"&gt;="&amp;K14,[1]Transfers!B:B,"&lt;"&amp;EDATE(K14,1))</f>
        <v>0</v>
      </c>
      <c r="P14" s="46">
        <f t="shared" si="2"/>
        <v>38070.6</v>
      </c>
      <c r="Q14" s="50">
        <v>38070.6</v>
      </c>
      <c r="R14" s="47" t="str">
        <f t="shared" si="3"/>
        <v>ü</v>
      </c>
    </row>
    <row r="15" spans="1:21" x14ac:dyDescent="0.3">
      <c r="B15" s="48">
        <f t="shared" si="0"/>
        <v>45962</v>
      </c>
      <c r="C15" s="63">
        <f>SUMIFS([1]Receipts!H:H,[1]Receipts!B:B,$C$4,[1]Receipts!E:E,"&gt;="&amp;B15,[1]Receipts!E:E,"&lt;"&amp;EDATE(B15,1))</f>
        <v>3215.06</v>
      </c>
      <c r="D15" s="46">
        <f>SUMIFS([1]Payments!J:J,[1]Payments!B:B,$C$4,[1]Payments!Q:Q,"&gt;="&amp;B15,[1]Payments!Q:Q,"&lt;"&amp;EDATE(B15,1))</f>
        <v>4651.6500000000015</v>
      </c>
      <c r="E15" s="46">
        <f>SUMIFS([1]Transfers!E:E,[1]Transfers!D:D,$C$4,[1]Transfers!B:B,"&gt;="&amp;B15,[1]Transfers!B:B,"&lt;"&amp;EDATE(B15,1))</f>
        <v>0</v>
      </c>
      <c r="F15" s="46">
        <f>SUMIFS([1]Transfers!E:E,[1]Transfers!C:C,$C$4,[1]Transfers!B:B,"&gt;="&amp;B15,[1]Transfers!B:B,"&lt;"&amp;EDATE(B15,1))</f>
        <v>35</v>
      </c>
      <c r="G15" s="46">
        <f t="shared" si="4"/>
        <v>16345.09</v>
      </c>
      <c r="H15" s="50">
        <v>16345.09</v>
      </c>
      <c r="I15" s="47" t="str">
        <f t="shared" si="5"/>
        <v>ü</v>
      </c>
      <c r="K15" s="48">
        <f t="shared" si="1"/>
        <v>45962</v>
      </c>
      <c r="L15" s="49">
        <f>SUMIFS([1]Receipts!H:H,[1]Receipts!B:B,$L$4,[1]Receipts!E:E,"&gt;="&amp;K15,[1]Receipts!E:E,"&lt;"&amp;EDATE(K15,1))</f>
        <v>0</v>
      </c>
      <c r="M15" s="46">
        <f>SUMIFS([1]Payments!J:J,[1]Payments!B:B,$L$4,[1]Payments!Q:Q,"&gt;="&amp;K15,[1]Payments!Q:Q,"&lt;"&amp;EDATE(K15,1))</f>
        <v>0</v>
      </c>
      <c r="N15" s="46">
        <f>SUMIFS([1]Transfers!E:E,[1]Transfers!D:D,$L$4,[1]Transfers!B:B,"&gt;="&amp;K15,[1]Transfers!B:B,"&lt;"&amp;EDATE(K15,1))</f>
        <v>0</v>
      </c>
      <c r="O15" s="46">
        <f>SUMIFS([1]Transfers!E:E,[1]Transfers!C:C,$L$4,[1]Transfers!B:B,"&gt;="&amp;K15,[1]Transfers!B:B,"&lt;"&amp;EDATE(K15,1))</f>
        <v>0</v>
      </c>
      <c r="P15" s="46">
        <f t="shared" si="2"/>
        <v>38070.6</v>
      </c>
      <c r="Q15" s="50">
        <v>38070.6</v>
      </c>
      <c r="R15" s="47" t="str">
        <f t="shared" si="3"/>
        <v>ü</v>
      </c>
    </row>
    <row r="16" spans="1:21" x14ac:dyDescent="0.3">
      <c r="B16" s="48">
        <f t="shared" si="0"/>
        <v>45992</v>
      </c>
      <c r="C16" s="63">
        <f>SUMIFS([1]Receipts!H:H,[1]Receipts!B:B,$C$4,[1]Receipts!E:E,"&gt;="&amp;B16,[1]Receipts!E:E,"&lt;"&amp;EDATE(B16,1))</f>
        <v>1476.3400000000001</v>
      </c>
      <c r="D16" s="46">
        <f>SUMIFS([1]Payments!J:J,[1]Payments!B:B,$C$4,[1]Payments!Q:Q,"&gt;="&amp;B16,[1]Payments!Q:Q,"&lt;"&amp;EDATE(B16,1))</f>
        <v>4319.1099999999988</v>
      </c>
      <c r="E16" s="46">
        <f>SUMIFS([1]Transfers!E:E,[1]Transfers!D:D,$C$4,[1]Transfers!B:B,"&gt;="&amp;B16,[1]Transfers!B:B,"&lt;"&amp;EDATE(B16,1))</f>
        <v>0</v>
      </c>
      <c r="F16" s="46">
        <f>SUMIFS([1]Transfers!E:E,[1]Transfers!C:C,$C$4,[1]Transfers!B:B,"&gt;="&amp;B16,[1]Transfers!B:B,"&lt;"&amp;EDATE(B16,1))</f>
        <v>75</v>
      </c>
      <c r="G16" s="46">
        <f t="shared" si="4"/>
        <v>13427.32</v>
      </c>
      <c r="H16" s="50">
        <v>13427.32</v>
      </c>
      <c r="I16" s="47" t="str">
        <f t="shared" si="5"/>
        <v>ü</v>
      </c>
      <c r="K16" s="48">
        <f t="shared" si="1"/>
        <v>45992</v>
      </c>
      <c r="L16" s="49">
        <f>SUMIFS([1]Receipts!H:H,[1]Receipts!B:B,$L$4,[1]Receipts!E:E,"&gt;="&amp;K16,[1]Receipts!E:E,"&lt;"&amp;EDATE(K16,1))</f>
        <v>0</v>
      </c>
      <c r="M16" s="46">
        <f>SUMIFS([1]Payments!J:J,[1]Payments!B:B,$L$4,[1]Payments!Q:Q,"&gt;="&amp;K16,[1]Payments!Q:Q,"&lt;"&amp;EDATE(K16,1))</f>
        <v>0</v>
      </c>
      <c r="N16" s="46">
        <f>SUMIFS([1]Transfers!E:E,[1]Transfers!D:D,$L$4,[1]Transfers!B:B,"&gt;="&amp;K16,[1]Transfers!B:B,"&lt;"&amp;EDATE(K16,1))</f>
        <v>0</v>
      </c>
      <c r="O16" s="46">
        <f>SUMIFS([1]Transfers!E:E,[1]Transfers!C:C,$L$4,[1]Transfers!B:B,"&gt;="&amp;K16,[1]Transfers!B:B,"&lt;"&amp;EDATE(K16,1))</f>
        <v>0</v>
      </c>
      <c r="P16" s="46">
        <f t="shared" si="2"/>
        <v>38070.6</v>
      </c>
      <c r="Q16" s="50">
        <v>38070.6</v>
      </c>
      <c r="R16" s="47" t="str">
        <f t="shared" si="3"/>
        <v>ü</v>
      </c>
    </row>
    <row r="17" spans="1:18" x14ac:dyDescent="0.3">
      <c r="B17" s="48">
        <f t="shared" si="0"/>
        <v>46023</v>
      </c>
      <c r="C17" s="63">
        <f>SUMIFS([1]Receipts!H:H,[1]Receipts!B:B,$C$4,[1]Receipts!E:E,"&gt;="&amp;B17,[1]Receipts!E:E,"&lt;"&amp;EDATE(B17,1))</f>
        <v>1623.74</v>
      </c>
      <c r="D17" s="46">
        <f>SUMIFS([1]Payments!J:J,[1]Payments!B:B,$C$4,[1]Payments!Q:Q,"&gt;="&amp;B17,[1]Payments!Q:Q,"&lt;"&amp;EDATE(B17,1))</f>
        <v>5988.85</v>
      </c>
      <c r="E17" s="46">
        <f>SUMIFS([1]Transfers!E:E,[1]Transfers!D:D,$C$4,[1]Transfers!B:B,"&gt;="&amp;B17,[1]Transfers!B:B,"&lt;"&amp;EDATE(B17,1))</f>
        <v>0</v>
      </c>
      <c r="F17" s="46">
        <f>SUMIFS([1]Transfers!E:E,[1]Transfers!C:C,$C$4,[1]Transfers!B:B,"&gt;="&amp;B17,[1]Transfers!B:B,"&lt;"&amp;EDATE(B17,1))</f>
        <v>0</v>
      </c>
      <c r="G17" s="46">
        <f t="shared" si="4"/>
        <v>9062.2099999999991</v>
      </c>
      <c r="H17" s="50">
        <v>9062.2099999999991</v>
      </c>
      <c r="I17" s="47" t="str">
        <f t="shared" si="5"/>
        <v>ü</v>
      </c>
      <c r="K17" s="48">
        <f t="shared" si="1"/>
        <v>46023</v>
      </c>
      <c r="L17" s="49">
        <f>SUMIFS([1]Receipts!H:H,[1]Receipts!B:B,$L$4,[1]Receipts!E:E,"&gt;="&amp;K17,[1]Receipts!E:E,"&lt;"&amp;EDATE(K17,1))</f>
        <v>0</v>
      </c>
      <c r="M17" s="46">
        <f>SUMIFS([1]Payments!J:J,[1]Payments!B:B,$L$4,[1]Payments!Q:Q,"&gt;="&amp;K17,[1]Payments!Q:Q,"&lt;"&amp;EDATE(K17,1))</f>
        <v>0</v>
      </c>
      <c r="N17" s="46">
        <f>SUMIFS([1]Transfers!E:E,[1]Transfers!D:D,$L$4,[1]Transfers!B:B,"&gt;="&amp;K17,[1]Transfers!B:B,"&lt;"&amp;EDATE(K17,1))</f>
        <v>0</v>
      </c>
      <c r="O17" s="46">
        <f>SUMIFS([1]Transfers!E:E,[1]Transfers!C:C,$L$4,[1]Transfers!B:B,"&gt;="&amp;K17,[1]Transfers!B:B,"&lt;"&amp;EDATE(K17,1))</f>
        <v>0</v>
      </c>
      <c r="P17" s="46">
        <f t="shared" si="2"/>
        <v>38070.6</v>
      </c>
      <c r="Q17" s="50">
        <v>38070.6</v>
      </c>
      <c r="R17" s="47" t="str">
        <f t="shared" si="3"/>
        <v>ü</v>
      </c>
    </row>
    <row r="18" spans="1:18" x14ac:dyDescent="0.3">
      <c r="B18" s="48">
        <f t="shared" si="0"/>
        <v>46054</v>
      </c>
      <c r="C18" s="63">
        <f>SUMIFS([1]Receipts!H:H,[1]Receipts!B:B,$C$4,[1]Receipts!E:E,"&gt;="&amp;B18,[1]Receipts!E:E,"&lt;"&amp;EDATE(B18,1))</f>
        <v>3267.38</v>
      </c>
      <c r="D18" s="46">
        <f>SUMIFS([1]Payments!J:J,[1]Payments!B:B,$C$4,[1]Payments!Q:Q,"&gt;="&amp;B18,[1]Payments!Q:Q,"&lt;"&amp;EDATE(B18,1))</f>
        <v>3183.24</v>
      </c>
      <c r="E18" s="46">
        <f>SUMIFS([1]Transfers!E:E,[1]Transfers!D:D,$C$4,[1]Transfers!B:B,"&gt;="&amp;B18,[1]Transfers!B:B,"&lt;"&amp;EDATE(B18,1))</f>
        <v>0</v>
      </c>
      <c r="F18" s="46">
        <f>SUMIFS([1]Transfers!E:E,[1]Transfers!C:C,$C$4,[1]Transfers!B:B,"&gt;="&amp;B18,[1]Transfers!B:B,"&lt;"&amp;EDATE(B18,1))</f>
        <v>0</v>
      </c>
      <c r="G18" s="46">
        <f t="shared" si="4"/>
        <v>9146.35</v>
      </c>
      <c r="H18" s="51">
        <v>9146.35</v>
      </c>
      <c r="I18" s="47" t="str">
        <f t="shared" si="5"/>
        <v>ü</v>
      </c>
      <c r="K18" s="48">
        <f t="shared" si="1"/>
        <v>46054</v>
      </c>
      <c r="L18" s="49">
        <f>SUMIFS([1]Receipts!H:H,[1]Receipts!B:B,$L$4,[1]Receipts!E:E,"&gt;="&amp;K18,[1]Receipts!E:E,"&lt;"&amp;EDATE(K18,1))</f>
        <v>0</v>
      </c>
      <c r="M18" s="46">
        <f>SUMIFS([1]Payments!J:J,[1]Payments!B:B,$L$4,[1]Payments!Q:Q,"&gt;="&amp;K18,[1]Payments!Q:Q,"&lt;"&amp;EDATE(K18,1))</f>
        <v>0</v>
      </c>
      <c r="N18" s="46">
        <f>SUMIFS([1]Transfers!E:E,[1]Transfers!D:D,$L$4,[1]Transfers!B:B,"&gt;="&amp;K18,[1]Transfers!B:B,"&lt;"&amp;EDATE(K18,1))</f>
        <v>0</v>
      </c>
      <c r="O18" s="46">
        <f>SUMIFS([1]Transfers!E:E,[1]Transfers!C:C,$L$4,[1]Transfers!B:B,"&gt;="&amp;K18,[1]Transfers!B:B,"&lt;"&amp;EDATE(K18,1))</f>
        <v>0</v>
      </c>
      <c r="P18" s="46">
        <f t="shared" si="2"/>
        <v>38070.6</v>
      </c>
      <c r="Q18" s="51">
        <v>38070.6</v>
      </c>
      <c r="R18" s="47" t="str">
        <f t="shared" si="3"/>
        <v>ü</v>
      </c>
    </row>
    <row r="19" spans="1:18" x14ac:dyDescent="0.3">
      <c r="B19" s="48">
        <f t="shared" si="0"/>
        <v>46082</v>
      </c>
      <c r="C19" s="63">
        <f>SUMIFS([1]Receipts!H:H,[1]Receipts!B:B,$C$4,[1]Receipts!E:E,"&gt;="&amp;B19,[1]Receipts!E:E,"&lt;"&amp;EDATE(B19,1))</f>
        <v>3512.95</v>
      </c>
      <c r="D19" s="46">
        <f>SUMIFS([1]Payments!J:J,[1]Payments!B:B,$C$4,[1]Payments!Q:Q,"&gt;="&amp;B19,[1]Payments!Q:Q,"&lt;"&amp;EDATE(B19,1))</f>
        <v>3719.4799999999991</v>
      </c>
      <c r="E19" s="46">
        <f>SUMIFS([1]Transfers!E:E,[1]Transfers!D:D,$C$4,[1]Transfers!B:B,"&gt;="&amp;B19,[1]Transfers!B:B,"&lt;"&amp;EDATE(B19,1))</f>
        <v>0</v>
      </c>
      <c r="F19" s="46">
        <f>SUMIFS([1]Transfers!E:E,[1]Transfers!C:C,$C$4,[1]Transfers!B:B,"&gt;="&amp;B19,[1]Transfers!B:B,"&lt;"&amp;EDATE(B19,1))</f>
        <v>0</v>
      </c>
      <c r="G19" s="46">
        <f t="shared" si="4"/>
        <v>8939.82</v>
      </c>
      <c r="H19" s="59">
        <v>8939.82</v>
      </c>
      <c r="I19" s="47" t="str">
        <f t="shared" si="5"/>
        <v>ü</v>
      </c>
      <c r="K19" s="48">
        <f t="shared" si="1"/>
        <v>46082</v>
      </c>
      <c r="L19" s="49">
        <f>SUMIFS([1]Receipts!H:H,[1]Receipts!B:B,$L$4,[1]Receipts!E:E,"&gt;="&amp;K19,[1]Receipts!E:E,"&lt;"&amp;EDATE(K19,1))</f>
        <v>0</v>
      </c>
      <c r="M19" s="46">
        <f>SUMIFS([1]Payments!J:J,[1]Payments!B:B,$L$4,[1]Payments!Q:Q,"&gt;="&amp;K19,[1]Payments!Q:Q,"&lt;"&amp;EDATE(K19,1))</f>
        <v>0</v>
      </c>
      <c r="N19" s="46">
        <f>SUMIFS([1]Transfers!E:E,[1]Transfers!D:D,$L$4,[1]Transfers!B:B,"&gt;="&amp;K19,[1]Transfers!B:B,"&lt;"&amp;EDATE(K19,1))</f>
        <v>0</v>
      </c>
      <c r="O19" s="46">
        <f>SUMIFS([1]Transfers!E:E,[1]Transfers!C:C,$L$4,[1]Transfers!B:B,"&gt;="&amp;K19,[1]Transfers!B:B,"&lt;"&amp;EDATE(K19,1))</f>
        <v>0</v>
      </c>
      <c r="P19" s="46">
        <f t="shared" si="2"/>
        <v>38070.6</v>
      </c>
      <c r="Q19" s="59">
        <v>38070.6</v>
      </c>
      <c r="R19" s="47" t="str">
        <f t="shared" si="3"/>
        <v>ü</v>
      </c>
    </row>
    <row r="20" spans="1:18" s="31" customFormat="1" x14ac:dyDescent="0.3">
      <c r="A20" s="38"/>
      <c r="B20" s="52" t="s">
        <v>94</v>
      </c>
      <c r="C20" s="53">
        <f>SUM(C8:C19)</f>
        <v>169152.92</v>
      </c>
      <c r="D20" s="53">
        <f>SUM(D8:D19)</f>
        <v>86410.73</v>
      </c>
      <c r="E20" s="53">
        <f>SUM(E8:E19)</f>
        <v>1807.8</v>
      </c>
      <c r="F20" s="53">
        <f>SUM(F8:F19)</f>
        <v>118893.01999999999</v>
      </c>
      <c r="G20" s="54"/>
      <c r="H20" s="54"/>
      <c r="I20" s="39"/>
      <c r="J20" s="38"/>
      <c r="K20" s="52" t="s">
        <v>94</v>
      </c>
      <c r="L20" s="53">
        <f>SUM(L8:L19)</f>
        <v>0</v>
      </c>
      <c r="M20" s="53">
        <f>SUM(M8:M19)</f>
        <v>11929.4</v>
      </c>
      <c r="N20" s="53">
        <f>SUM(N8:N19)</f>
        <v>13511.64</v>
      </c>
      <c r="O20" s="53">
        <f>SUM(O8:O19)</f>
        <v>0</v>
      </c>
      <c r="P20" s="54"/>
      <c r="Q20" s="55"/>
      <c r="R20" s="39"/>
    </row>
    <row r="21" spans="1:18" x14ac:dyDescent="0.3">
      <c r="Q21" s="54"/>
    </row>
    <row r="22" spans="1:18" s="37" customFormat="1" x14ac:dyDescent="0.3">
      <c r="A22" s="38"/>
      <c r="B22" s="39"/>
      <c r="C22" s="38"/>
      <c r="D22" s="38"/>
      <c r="E22" s="38"/>
      <c r="F22" s="38"/>
      <c r="G22" s="38"/>
      <c r="H22" s="38"/>
      <c r="I22" s="39" t="s">
        <v>95</v>
      </c>
      <c r="J22" s="38"/>
      <c r="K22" s="39"/>
      <c r="L22" s="38"/>
      <c r="M22" s="54"/>
      <c r="N22" s="38"/>
      <c r="O22" s="38"/>
      <c r="P22" s="38"/>
      <c r="Q22" s="38"/>
      <c r="R22" s="39"/>
    </row>
    <row r="23" spans="1:18" x14ac:dyDescent="0.3">
      <c r="B23" s="36"/>
      <c r="C23" s="62" t="str">
        <f>[1]SETUP!B20</f>
        <v>Salary</v>
      </c>
      <c r="D23" s="60"/>
      <c r="E23" s="60"/>
      <c r="F23" s="60"/>
      <c r="G23" s="60"/>
      <c r="H23" s="60"/>
      <c r="I23" s="60"/>
    </row>
    <row r="24" spans="1:18" x14ac:dyDescent="0.3">
      <c r="C24" s="40" t="s">
        <v>84</v>
      </c>
      <c r="D24" s="40" t="s">
        <v>85</v>
      </c>
      <c r="E24" s="40" t="s">
        <v>86</v>
      </c>
      <c r="F24" s="40" t="s">
        <v>86</v>
      </c>
      <c r="G24" s="40" t="s">
        <v>87</v>
      </c>
      <c r="H24" s="40" t="s">
        <v>22</v>
      </c>
      <c r="I24" s="40" t="s">
        <v>22</v>
      </c>
    </row>
    <row r="25" spans="1:18" x14ac:dyDescent="0.3">
      <c r="C25" s="42"/>
      <c r="D25" s="42"/>
      <c r="E25" s="42" t="s">
        <v>88</v>
      </c>
      <c r="F25" s="42" t="s">
        <v>89</v>
      </c>
      <c r="G25" s="42" t="s">
        <v>90</v>
      </c>
      <c r="H25" s="42" t="s">
        <v>91</v>
      </c>
      <c r="I25" s="42" t="s">
        <v>92</v>
      </c>
      <c r="K25" s="56"/>
    </row>
    <row r="26" spans="1:18" x14ac:dyDescent="0.3">
      <c r="B26" s="43" t="s">
        <v>93</v>
      </c>
      <c r="C26" s="44"/>
      <c r="D26" s="45"/>
      <c r="E26" s="45"/>
      <c r="F26" s="45"/>
      <c r="G26" s="46">
        <f>VLOOKUP(C23,[1]SETUP!B:C,2,FALSE)</f>
        <v>0</v>
      </c>
      <c r="H26" s="46"/>
      <c r="I26" s="47" t="str">
        <f t="shared" ref="I26:I38" si="6">IF(OR(G26="",H26=""),"",IF(G26=H26,"ü", "û"))</f>
        <v/>
      </c>
      <c r="K26" s="56"/>
      <c r="L26" s="54"/>
    </row>
    <row r="27" spans="1:18" x14ac:dyDescent="0.3">
      <c r="B27" s="48">
        <f>B8</f>
        <v>45748</v>
      </c>
      <c r="C27" s="49">
        <f>SUMIFS([1]Receipts!H:H,[1]Receipts!B:B,$C$23,[1]Receipts!E:E,"&gt;="&amp;B27,[1]Receipts!E:E,"&lt;"&amp;EDATE(B27,1))</f>
        <v>0</v>
      </c>
      <c r="D27" s="46">
        <f>SUMIFS([1]Payments!J:J,[1]Payments!B:B,$C$23,[1]Payments!Q:Q,"&gt;="&amp;B27,[1]Payments!Q:Q,"&lt;"&amp;EDATE(B27,1))</f>
        <v>7596</v>
      </c>
      <c r="E27" s="46">
        <f>SUMIFS([1]Transfers!E:E,[1]Transfers!D:D,$C$23,[1]Transfers!B:B,"&gt;="&amp;B27,[1]Transfers!B:B,"&lt;"&amp;EDATE(B27,1))</f>
        <v>101400</v>
      </c>
      <c r="F27" s="46">
        <f>SUMIFS([1]Transfers!E:E,[1]Transfers!C:C,$C$23,[1]Transfers!B:B,"&gt;="&amp;B27,[1]Transfers!B:B,"&lt;"&amp;EDATE(B27,1))</f>
        <v>0</v>
      </c>
      <c r="G27" s="46">
        <f>ROUND(G26+C27-D27+E27-F27,2)</f>
        <v>93804</v>
      </c>
      <c r="H27" s="46">
        <v>93804</v>
      </c>
      <c r="I27" s="47" t="str">
        <f t="shared" si="6"/>
        <v>ü</v>
      </c>
      <c r="K27" s="56"/>
      <c r="L27" s="57"/>
    </row>
    <row r="28" spans="1:18" x14ac:dyDescent="0.3">
      <c r="B28" s="48">
        <f t="shared" ref="B28:B38" si="7">EDATE(B27,1)</f>
        <v>45778</v>
      </c>
      <c r="C28" s="49">
        <f>SUMIFS([1]Receipts!H:H,[1]Receipts!B:B,$C$23,[1]Receipts!E:E,"&gt;="&amp;B28,[1]Receipts!E:E,"&lt;"&amp;EDATE(B28,1))</f>
        <v>0</v>
      </c>
      <c r="D28" s="46">
        <f>SUMIFS([1]Payments!J:J,[1]Payments!B:B,$C$23,[1]Payments!Q:Q,"&gt;="&amp;B28,[1]Payments!Q:Q,"&lt;"&amp;EDATE(B28,1))</f>
        <v>7814.4400000000005</v>
      </c>
      <c r="E28" s="46">
        <f>SUMIFS([1]Transfers!E:E,[1]Transfers!D:D,$C$23,[1]Transfers!B:B,"&gt;="&amp;B28,[1]Transfers!B:B,"&lt;"&amp;EDATE(B28,1))</f>
        <v>0</v>
      </c>
      <c r="F28" s="46">
        <f>SUMIFS([1]Transfers!E:E,[1]Transfers!C:C,$C$23,[1]Transfers!B:B,"&gt;="&amp;B28,[1]Transfers!B:B,"&lt;"&amp;EDATE(B28,1))</f>
        <v>0</v>
      </c>
      <c r="G28" s="46">
        <f t="shared" ref="G28:G38" si="8">ROUND(G27+C28-D28+E28-F28,2)</f>
        <v>85989.56</v>
      </c>
      <c r="H28" s="46">
        <v>85989.56</v>
      </c>
      <c r="I28" s="47" t="str">
        <f t="shared" si="6"/>
        <v>ü</v>
      </c>
    </row>
    <row r="29" spans="1:18" x14ac:dyDescent="0.3">
      <c r="B29" s="48">
        <f t="shared" si="7"/>
        <v>45809</v>
      </c>
      <c r="C29" s="49">
        <f>SUMIFS([1]Receipts!H:H,[1]Receipts!B:B,$C$23,[1]Receipts!E:E,"&gt;="&amp;B29,[1]Receipts!E:E,"&lt;"&amp;EDATE(B29,1))</f>
        <v>0</v>
      </c>
      <c r="D29" s="46">
        <f>SUMIFS([1]Payments!J:J,[1]Payments!B:B,$C$23,[1]Payments!Q:Q,"&gt;="&amp;B29,[1]Payments!Q:Q,"&lt;"&amp;EDATE(B29,1))</f>
        <v>7596.4000000000005</v>
      </c>
      <c r="E29" s="46">
        <f>SUMIFS([1]Transfers!E:E,[1]Transfers!D:D,$C$23,[1]Transfers!B:B,"&gt;="&amp;B29,[1]Transfers!B:B,"&lt;"&amp;EDATE(B29,1))</f>
        <v>0</v>
      </c>
      <c r="F29" s="46">
        <f>SUMIFS([1]Transfers!E:E,[1]Transfers!C:C,$C$23,[1]Transfers!B:B,"&gt;="&amp;B29,[1]Transfers!B:B,"&lt;"&amp;EDATE(B29,1))</f>
        <v>0</v>
      </c>
      <c r="G29" s="46">
        <f t="shared" si="8"/>
        <v>78393.16</v>
      </c>
      <c r="H29" s="46">
        <v>78393.16</v>
      </c>
      <c r="I29" s="47" t="str">
        <f t="shared" si="6"/>
        <v>ü</v>
      </c>
    </row>
    <row r="30" spans="1:18" x14ac:dyDescent="0.3">
      <c r="B30" s="48">
        <f t="shared" si="7"/>
        <v>45839</v>
      </c>
      <c r="C30" s="49">
        <f>SUMIFS([1]Receipts!H:H,[1]Receipts!B:B,$C$23,[1]Receipts!E:E,"&gt;="&amp;B30,[1]Receipts!E:E,"&lt;"&amp;EDATE(B30,1))</f>
        <v>0</v>
      </c>
      <c r="D30" s="46">
        <f>SUMIFS([1]Payments!J:J,[1]Payments!B:B,$C$23,[1]Payments!Q:Q,"&gt;="&amp;B30,[1]Payments!Q:Q,"&lt;"&amp;EDATE(B30,1))</f>
        <v>9403.7999999999993</v>
      </c>
      <c r="E30" s="46">
        <f>SUMIFS([1]Transfers!E:E,[1]Transfers!D:D,$C$23,[1]Transfers!B:B,"&gt;="&amp;B30,[1]Transfers!B:B,"&lt;"&amp;EDATE(B30,1))</f>
        <v>0</v>
      </c>
      <c r="F30" s="46">
        <f>SUMIFS([1]Transfers!E:E,[1]Transfers!C:C,$C$23,[1]Transfers!B:B,"&gt;="&amp;B30,[1]Transfers!B:B,"&lt;"&amp;EDATE(B30,1))</f>
        <v>0</v>
      </c>
      <c r="G30" s="46">
        <f t="shared" si="8"/>
        <v>68989.36</v>
      </c>
      <c r="H30" s="50">
        <v>68989.36</v>
      </c>
      <c r="I30" s="47" t="str">
        <f t="shared" si="6"/>
        <v>ü</v>
      </c>
    </row>
    <row r="31" spans="1:18" x14ac:dyDescent="0.3">
      <c r="B31" s="48">
        <f t="shared" si="7"/>
        <v>45870</v>
      </c>
      <c r="C31" s="49">
        <f>SUMIFS([1]Receipts!H:H,[1]Receipts!B:B,$C$23,[1]Receipts!E:E,"&gt;="&amp;B31,[1]Receipts!E:E,"&lt;"&amp;EDATE(B31,1))</f>
        <v>0</v>
      </c>
      <c r="D31" s="46">
        <f>SUMIFS([1]Payments!J:J,[1]Payments!B:B,$C$23,[1]Payments!Q:Q,"&gt;="&amp;B31,[1]Payments!Q:Q,"&lt;"&amp;EDATE(B31,1))</f>
        <v>8658.5</v>
      </c>
      <c r="E31" s="46">
        <f>SUMIFS([1]Transfers!E:E,[1]Transfers!D:D,$C$23,[1]Transfers!B:B,"&gt;="&amp;B31,[1]Transfers!B:B,"&lt;"&amp;EDATE(B31,1))</f>
        <v>3627.98</v>
      </c>
      <c r="F31" s="46">
        <f>SUMIFS([1]Transfers!E:E,[1]Transfers!C:C,$C$23,[1]Transfers!B:B,"&gt;="&amp;B31,[1]Transfers!B:B,"&lt;"&amp;EDATE(B31,1))</f>
        <v>1807.8</v>
      </c>
      <c r="G31" s="46">
        <f t="shared" si="8"/>
        <v>62151.040000000001</v>
      </c>
      <c r="H31" s="50">
        <v>62151.040000000001</v>
      </c>
      <c r="I31" s="47" t="str">
        <f t="shared" si="6"/>
        <v>ü</v>
      </c>
    </row>
    <row r="32" spans="1:18" x14ac:dyDescent="0.3">
      <c r="B32" s="48">
        <f t="shared" si="7"/>
        <v>45901</v>
      </c>
      <c r="C32" s="49">
        <f>SUMIFS([1]Receipts!H:H,[1]Receipts!B:B,$C$23,[1]Receipts!E:E,"&gt;="&amp;B32,[1]Receipts!E:E,"&lt;"&amp;EDATE(B32,1))</f>
        <v>0</v>
      </c>
      <c r="D32" s="46">
        <f>SUMIFS([1]Payments!J:J,[1]Payments!B:B,$C$23,[1]Payments!Q:Q,"&gt;="&amp;B32,[1]Payments!Q:Q,"&lt;"&amp;EDATE(B32,1))</f>
        <v>7725.6</v>
      </c>
      <c r="E32" s="46">
        <f>SUMIFS([1]Transfers!E:E,[1]Transfers!D:D,$C$23,[1]Transfers!B:B,"&gt;="&amp;B32,[1]Transfers!B:B,"&lt;"&amp;EDATE(B32,1))</f>
        <v>0</v>
      </c>
      <c r="F32" s="46">
        <f>SUMIFS([1]Transfers!E:E,[1]Transfers!C:C,$C$23,[1]Transfers!B:B,"&gt;="&amp;B32,[1]Transfers!B:B,"&lt;"&amp;EDATE(B32,1))</f>
        <v>0</v>
      </c>
      <c r="G32" s="46">
        <f t="shared" si="8"/>
        <v>54425.440000000002</v>
      </c>
      <c r="H32" s="50">
        <v>54425.440000000002</v>
      </c>
      <c r="I32" s="47" t="str">
        <f t="shared" si="6"/>
        <v>ü</v>
      </c>
    </row>
    <row r="33" spans="2:14" x14ac:dyDescent="0.3">
      <c r="B33" s="48">
        <f t="shared" si="7"/>
        <v>45931</v>
      </c>
      <c r="C33" s="49">
        <f>SUMIFS([1]Receipts!H:H,[1]Receipts!B:B,$C$23,[1]Receipts!E:E,"&gt;="&amp;B33,[1]Receipts!E:E,"&lt;"&amp;EDATE(B33,1))</f>
        <v>0</v>
      </c>
      <c r="D33" s="46">
        <f>SUMIFS([1]Payments!J:J,[1]Payments!B:B,$C$23,[1]Payments!Q:Q,"&gt;="&amp;B33,[1]Payments!Q:Q,"&lt;"&amp;EDATE(B33,1))</f>
        <v>8128.2999999999993</v>
      </c>
      <c r="E33" s="46">
        <f>SUMIFS([1]Transfers!E:E,[1]Transfers!D:D,$C$23,[1]Transfers!B:B,"&gt;="&amp;B33,[1]Transfers!B:B,"&lt;"&amp;EDATE(B33,1))</f>
        <v>243.4</v>
      </c>
      <c r="F33" s="46">
        <f>SUMIFS([1]Transfers!E:E,[1]Transfers!C:C,$C$23,[1]Transfers!B:B,"&gt;="&amp;B33,[1]Transfers!B:B,"&lt;"&amp;EDATE(B33,1))</f>
        <v>0</v>
      </c>
      <c r="G33" s="46">
        <f t="shared" si="8"/>
        <v>46540.54</v>
      </c>
      <c r="H33" s="50">
        <v>46540.54</v>
      </c>
      <c r="I33" s="47" t="str">
        <f t="shared" si="6"/>
        <v>ü</v>
      </c>
    </row>
    <row r="34" spans="2:14" x14ac:dyDescent="0.3">
      <c r="B34" s="48">
        <f t="shared" si="7"/>
        <v>45962</v>
      </c>
      <c r="C34" s="49">
        <f>SUMIFS([1]Receipts!H:H,[1]Receipts!B:B,$C$23,[1]Receipts!E:E,"&gt;="&amp;B34,[1]Receipts!E:E,"&lt;"&amp;EDATE(B34,1))</f>
        <v>0</v>
      </c>
      <c r="D34" s="46">
        <f>SUMIFS([1]Payments!J:J,[1]Payments!B:B,$C$23,[1]Payments!Q:Q,"&gt;="&amp;B34,[1]Payments!Q:Q,"&lt;"&amp;EDATE(B34,1))</f>
        <v>7840.7</v>
      </c>
      <c r="E34" s="46">
        <f>SUMIFS([1]Transfers!E:E,[1]Transfers!D:D,$C$23,[1]Transfers!B:B,"&gt;="&amp;B34,[1]Transfers!B:B,"&lt;"&amp;EDATE(B34,1))</f>
        <v>35</v>
      </c>
      <c r="F34" s="46">
        <f>SUMIFS([1]Transfers!E:E,[1]Transfers!C:C,$C$23,[1]Transfers!B:B,"&gt;="&amp;B34,[1]Transfers!B:B,"&lt;"&amp;EDATE(B34,1))</f>
        <v>0</v>
      </c>
      <c r="G34" s="46">
        <f t="shared" si="8"/>
        <v>38734.839999999997</v>
      </c>
      <c r="H34" s="50">
        <v>38734.839999999997</v>
      </c>
      <c r="I34" s="47" t="str">
        <f t="shared" si="6"/>
        <v>ü</v>
      </c>
    </row>
    <row r="35" spans="2:14" x14ac:dyDescent="0.3">
      <c r="B35" s="48">
        <f t="shared" si="7"/>
        <v>45992</v>
      </c>
      <c r="C35" s="49">
        <f>SUMIFS([1]Receipts!H:H,[1]Receipts!B:B,$C$23,[1]Receipts!E:E,"&gt;="&amp;B35,[1]Receipts!E:E,"&lt;"&amp;EDATE(B35,1))</f>
        <v>0</v>
      </c>
      <c r="D35" s="46">
        <f>SUMIFS([1]Payments!J:J,[1]Payments!B:B,$C$23,[1]Payments!Q:Q,"&gt;="&amp;B35,[1]Payments!Q:Q,"&lt;"&amp;EDATE(B35,1))</f>
        <v>7641.89</v>
      </c>
      <c r="E35" s="46">
        <f>SUMIFS([1]Transfers!E:E,[1]Transfers!D:D,$C$23,[1]Transfers!B:B,"&gt;="&amp;B35,[1]Transfers!B:B,"&lt;"&amp;EDATE(B35,1))</f>
        <v>75</v>
      </c>
      <c r="F35" s="46">
        <f>SUMIFS([1]Transfers!E:E,[1]Transfers!C:C,$C$23,[1]Transfers!B:B,"&gt;="&amp;B35,[1]Transfers!B:B,"&lt;"&amp;EDATE(B35,1))</f>
        <v>0</v>
      </c>
      <c r="G35" s="46">
        <f t="shared" si="8"/>
        <v>31167.95</v>
      </c>
      <c r="H35" s="50">
        <v>31167.95</v>
      </c>
      <c r="I35" s="47" t="str">
        <f t="shared" si="6"/>
        <v>ü</v>
      </c>
    </row>
    <row r="36" spans="2:14" x14ac:dyDescent="0.3">
      <c r="B36" s="48">
        <f t="shared" si="7"/>
        <v>46023</v>
      </c>
      <c r="C36" s="49">
        <f>SUMIFS([1]Receipts!H:H,[1]Receipts!B:B,$C$23,[1]Receipts!E:E,"&gt;="&amp;B36,[1]Receipts!E:E,"&lt;"&amp;EDATE(B36,1))</f>
        <v>0</v>
      </c>
      <c r="D36" s="46">
        <f>SUMIFS([1]Payments!J:J,[1]Payments!B:B,$C$23,[1]Payments!Q:Q,"&gt;="&amp;B36,[1]Payments!Q:Q,"&lt;"&amp;EDATE(B36,1))</f>
        <v>9652.82</v>
      </c>
      <c r="E36" s="46">
        <f>SUMIFS([1]Transfers!E:E,[1]Transfers!D:D,$C$23,[1]Transfers!B:B,"&gt;="&amp;B36,[1]Transfers!B:B,"&lt;"&amp;EDATE(B36,1))</f>
        <v>0</v>
      </c>
      <c r="F36" s="46">
        <f>SUMIFS([1]Transfers!E:E,[1]Transfers!C:C,$C$23,[1]Transfers!B:B,"&gt;="&amp;B36,[1]Transfers!B:B,"&lt;"&amp;EDATE(B36,1))</f>
        <v>0</v>
      </c>
      <c r="G36" s="46">
        <f t="shared" si="8"/>
        <v>21515.13</v>
      </c>
      <c r="H36" s="50">
        <v>21515.13</v>
      </c>
      <c r="I36" s="47" t="str">
        <f t="shared" si="6"/>
        <v>ü</v>
      </c>
    </row>
    <row r="37" spans="2:14" x14ac:dyDescent="0.3">
      <c r="B37" s="48">
        <f t="shared" si="7"/>
        <v>46054</v>
      </c>
      <c r="C37" s="49">
        <f>SUMIFS([1]Receipts!H:H,[1]Receipts!B:B,$C$23,[1]Receipts!E:E,"&gt;="&amp;B37,[1]Receipts!E:E,"&lt;"&amp;EDATE(B37,1))</f>
        <v>0</v>
      </c>
      <c r="D37" s="46">
        <f>SUMIFS([1]Payments!J:J,[1]Payments!B:B,$C$23,[1]Payments!Q:Q,"&gt;="&amp;B37,[1]Payments!Q:Q,"&lt;"&amp;EDATE(B37,1))</f>
        <v>7565.59</v>
      </c>
      <c r="E37" s="46">
        <f>SUMIFS([1]Transfers!E:E,[1]Transfers!D:D,$C$23,[1]Transfers!B:B,"&gt;="&amp;B37,[1]Transfers!B:B,"&lt;"&amp;EDATE(B37,1))</f>
        <v>0</v>
      </c>
      <c r="F37" s="46">
        <f>SUMIFS([1]Transfers!E:E,[1]Transfers!C:C,$C$23,[1]Transfers!B:B,"&gt;="&amp;B37,[1]Transfers!B:B,"&lt;"&amp;EDATE(B37,1))</f>
        <v>0</v>
      </c>
      <c r="G37" s="46">
        <f t="shared" si="8"/>
        <v>13949.54</v>
      </c>
      <c r="H37" s="51">
        <v>13949.54</v>
      </c>
      <c r="I37" s="47" t="str">
        <f t="shared" si="6"/>
        <v>ü</v>
      </c>
    </row>
    <row r="38" spans="2:14" x14ac:dyDescent="0.3">
      <c r="B38" s="48">
        <f t="shared" si="7"/>
        <v>46082</v>
      </c>
      <c r="C38" s="49">
        <f>SUMIFS([1]Receipts!H:H,[1]Receipts!B:B,$C$23,[1]Receipts!E:E,"&gt;="&amp;B38,[1]Receipts!E:E,"&lt;"&amp;EDATE(B38,1))</f>
        <v>0</v>
      </c>
      <c r="D38" s="46">
        <f>SUMIFS([1]Payments!J:J,[1]Payments!B:B,$C$23,[1]Payments!Q:Q,"&gt;="&amp;B38,[1]Payments!Q:Q,"&lt;"&amp;EDATE(B38,1))</f>
        <v>7565.5899999999992</v>
      </c>
      <c r="E38" s="46">
        <f>SUMIFS([1]Transfers!E:E,[1]Transfers!D:D,$C$23,[1]Transfers!B:B,"&gt;="&amp;B38,[1]Transfers!B:B,"&lt;"&amp;EDATE(B38,1))</f>
        <v>0</v>
      </c>
      <c r="F38" s="46">
        <f>SUMIFS([1]Transfers!E:E,[1]Transfers!C:C,$C$23,[1]Transfers!B:B,"&gt;="&amp;B38,[1]Transfers!B:B,"&lt;"&amp;EDATE(B38,1))</f>
        <v>0</v>
      </c>
      <c r="G38" s="46">
        <f t="shared" si="8"/>
        <v>6383.95</v>
      </c>
      <c r="H38" s="59">
        <v>6383.95</v>
      </c>
      <c r="I38" s="47" t="str">
        <f t="shared" si="6"/>
        <v>ü</v>
      </c>
      <c r="N38" s="58"/>
    </row>
    <row r="39" spans="2:14" x14ac:dyDescent="0.3">
      <c r="B39" s="52" t="s">
        <v>94</v>
      </c>
      <c r="C39" s="53">
        <f>SUM(C27:C38)</f>
        <v>0</v>
      </c>
      <c r="D39" s="53">
        <f>SUM(D27:D38)</f>
        <v>97189.629999999976</v>
      </c>
      <c r="E39" s="53">
        <f>SUM(E27:E38)</f>
        <v>105381.37999999999</v>
      </c>
      <c r="F39" s="53">
        <f>SUM(F27:F38)</f>
        <v>1807.8</v>
      </c>
      <c r="G39" s="54"/>
      <c r="H39" s="54"/>
      <c r="M39" s="54"/>
    </row>
  </sheetData>
  <mergeCells count="3">
    <mergeCell ref="C4:I4"/>
    <mergeCell ref="L4:R4"/>
    <mergeCell ref="C23:I23"/>
  </mergeCells>
  <conditionalFormatting sqref="I7:I19 R7:R19 I26:I38">
    <cfRule type="cellIs" dxfId="1" priority="1" operator="equal">
      <formula>"û"</formula>
    </cfRule>
    <cfRule type="cellIs" dxfId="0" priority="2" operator="equal">
      <formula>"ü"</formula>
    </cfRule>
  </conditionalFormatting>
  <pageMargins left="0.7" right="0.7" top="0.75" bottom="0.75" header="0.3" footer="0.3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Payments</vt:lpstr>
      <vt:lpstr>Income</vt:lpstr>
      <vt:lpstr>Bank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Barnton Parish Council BPC</dc:creator>
  <cp:lastModifiedBy>Barnton Parish Council BPC</cp:lastModifiedBy>
  <cp:lastPrinted>2026-04-15T12:38:43Z</cp:lastPrinted>
  <dcterms:created xsi:type="dcterms:W3CDTF">2026-04-15T08:51:14Z</dcterms:created>
  <dcterms:modified xsi:type="dcterms:W3CDTF">2026-04-15T12:56:30Z</dcterms:modified>
</cp:coreProperties>
</file>